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Muži" sheetId="1" r:id="rId1"/>
    <sheet name="Ženy" sheetId="2" r:id="rId2"/>
    <sheet name="-" sheetId="3" r:id="rId3"/>
  </sheets>
  <definedNames/>
  <calcPr fullCalcOnLoad="1"/>
</workbook>
</file>

<file path=xl/sharedStrings.xml><?xml version="1.0" encoding="utf-8"?>
<sst xmlns="http://schemas.openxmlformats.org/spreadsheetml/2006/main" count="253" uniqueCount="76">
  <si>
    <t>00</t>
  </si>
  <si>
    <t>Jméno</t>
  </si>
  <si>
    <t>No.</t>
  </si>
  <si>
    <t>body - horské</t>
  </si>
  <si>
    <t>body - rychlostní</t>
  </si>
  <si>
    <t>Celkové pořadí</t>
  </si>
  <si>
    <t>Milan</t>
  </si>
  <si>
    <t>Franta</t>
  </si>
  <si>
    <t>Ríša</t>
  </si>
  <si>
    <t>Luboš</t>
  </si>
  <si>
    <t>Jaša</t>
  </si>
  <si>
    <t>Hlavní</t>
  </si>
  <si>
    <t>Horské</t>
  </si>
  <si>
    <t>Rychlostní</t>
  </si>
  <si>
    <t>Magda</t>
  </si>
  <si>
    <t>1.etapa</t>
  </si>
  <si>
    <t>2.etapa</t>
  </si>
  <si>
    <t>Rožnov - Freescale</t>
  </si>
  <si>
    <t>Hlaváčky</t>
  </si>
  <si>
    <t>hosp. U Bušů - přehr.</t>
  </si>
  <si>
    <t>DBCB - Kateřinice</t>
  </si>
  <si>
    <t>hosp. Formanka - Semetín</t>
  </si>
  <si>
    <t>rozcestí</t>
  </si>
  <si>
    <t>Obecní hostinec - Hošťálk.</t>
  </si>
  <si>
    <t>hosp. Na Trojáku - OBĚD</t>
  </si>
  <si>
    <t>hosp. Lázy</t>
  </si>
  <si>
    <t>Mikulůvka - rozcestí</t>
  </si>
  <si>
    <t>hosp. U Holáňů</t>
  </si>
  <si>
    <t>hosp. Na Nové - Bystřička</t>
  </si>
  <si>
    <t>Rožnov Freescale</t>
  </si>
  <si>
    <t>hosp. U Bušů - přehrada</t>
  </si>
  <si>
    <t>Pátek - 1.etapa</t>
  </si>
  <si>
    <t>Sobota - 2.etapa</t>
  </si>
  <si>
    <t>Zdeněk</t>
  </si>
  <si>
    <t>PetrŠ</t>
  </si>
  <si>
    <t>PetrU</t>
  </si>
  <si>
    <t>Choldy</t>
  </si>
  <si>
    <t>hosp.Formanka - Semetín</t>
  </si>
  <si>
    <t>Obecní hostinec - Hošťálková</t>
  </si>
  <si>
    <t>Marta</t>
  </si>
  <si>
    <t>Eva</t>
  </si>
  <si>
    <t>Jana</t>
  </si>
  <si>
    <t>Zuzka</t>
  </si>
  <si>
    <t>Martin</t>
  </si>
  <si>
    <t>Tomáš</t>
  </si>
  <si>
    <t>Jindra</t>
  </si>
  <si>
    <t>Martina</t>
  </si>
  <si>
    <t>Lenka</t>
  </si>
  <si>
    <t>KatkaB</t>
  </si>
  <si>
    <t>Katka-Ríšova</t>
  </si>
  <si>
    <t>Kačka</t>
  </si>
  <si>
    <t>Petr</t>
  </si>
  <si>
    <t>doprovod Tomáše</t>
  </si>
  <si>
    <t>zlatá medaile, žlutá šerpa</t>
  </si>
  <si>
    <t>zelená šerpa</t>
  </si>
  <si>
    <t>cena fair play</t>
  </si>
  <si>
    <t>cena za perfektní týmovou spolupráci</t>
  </si>
  <si>
    <t>Jáša</t>
  </si>
  <si>
    <t>Dášenka a táta</t>
  </si>
  <si>
    <t>zlatá medaile v kategorii tandemů</t>
  </si>
  <si>
    <t>zlatá medaile, žlutý trikot</t>
  </si>
  <si>
    <t>stříbrná medaile</t>
  </si>
  <si>
    <t>zelený trikot</t>
  </si>
  <si>
    <t>červený trikot</t>
  </si>
  <si>
    <t>nejdelší trasa</t>
  </si>
  <si>
    <t>největší bourák</t>
  </si>
  <si>
    <t>nejlepší stíhač uprchlíků</t>
  </si>
  <si>
    <t>pořadatel</t>
  </si>
  <si>
    <t>bronzová medaile, za 0. místo</t>
  </si>
  <si>
    <t>nejaktivnější jezdec, největší naměřená průměrná rychlost</t>
  </si>
  <si>
    <t>řidič doprovodného vozidla</t>
  </si>
  <si>
    <t>červená šerpa, poskytnutí doprovodného vozidla</t>
  </si>
  <si>
    <t>zlatá</t>
  </si>
  <si>
    <t>stříbrná</t>
  </si>
  <si>
    <t>bronzová</t>
  </si>
  <si>
    <t>avg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</si>
</sst>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2" borderId="5" xfId="0" applyNumberForma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2" borderId="8" xfId="0" applyNumberForma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2" borderId="11" xfId="0" applyNumberForma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3" fillId="4" borderId="17" xfId="0" applyNumberFormat="1" applyFont="1" applyFill="1" applyBorder="1" applyAlignment="1">
      <alignment/>
    </xf>
    <xf numFmtId="0" fontId="3" fillId="4" borderId="18" xfId="0" applyNumberFormat="1" applyFont="1" applyFill="1" applyBorder="1" applyAlignment="1">
      <alignment/>
    </xf>
    <xf numFmtId="0" fontId="3" fillId="4" borderId="19" xfId="0" applyNumberFormat="1" applyFont="1" applyFill="1" applyBorder="1" applyAlignment="1">
      <alignment/>
    </xf>
    <xf numFmtId="0" fontId="3" fillId="5" borderId="5" xfId="0" applyNumberFormat="1" applyFont="1" applyFill="1" applyBorder="1" applyAlignment="1">
      <alignment/>
    </xf>
    <xf numFmtId="0" fontId="3" fillId="5" borderId="8" xfId="0" applyNumberFormat="1" applyFont="1" applyFill="1" applyBorder="1" applyAlignment="1">
      <alignment/>
    </xf>
    <xf numFmtId="0" fontId="3" fillId="5" borderId="11" xfId="0" applyNumberFormat="1" applyFont="1" applyFill="1" applyBorder="1" applyAlignment="1">
      <alignment/>
    </xf>
    <xf numFmtId="0" fontId="3" fillId="5" borderId="19" xfId="0" applyNumberFormat="1" applyFont="1" applyFill="1" applyBorder="1" applyAlignment="1">
      <alignment/>
    </xf>
    <xf numFmtId="0" fontId="0" fillId="6" borderId="3" xfId="0" applyNumberFormat="1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3" fillId="4" borderId="8" xfId="0" applyNumberFormat="1" applyFont="1" applyFill="1" applyBorder="1" applyAlignment="1">
      <alignment horizontal="center"/>
    </xf>
    <xf numFmtId="0" fontId="0" fillId="4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3" fillId="4" borderId="11" xfId="0" applyNumberFormat="1" applyFont="1" applyFill="1" applyBorder="1" applyAlignment="1">
      <alignment horizontal="center"/>
    </xf>
    <xf numFmtId="0" fontId="0" fillId="5" borderId="6" xfId="0" applyNumberFormat="1" applyFill="1" applyBorder="1" applyAlignment="1">
      <alignment/>
    </xf>
    <xf numFmtId="0" fontId="3" fillId="5" borderId="8" xfId="0" applyNumberFormat="1" applyFont="1" applyFill="1" applyBorder="1" applyAlignment="1">
      <alignment horizontal="center"/>
    </xf>
    <xf numFmtId="0" fontId="0" fillId="5" borderId="9" xfId="0" applyNumberFormat="1" applyFill="1" applyBorder="1" applyAlignment="1">
      <alignment/>
    </xf>
    <xf numFmtId="0" fontId="3" fillId="5" borderId="11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3" borderId="3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3" fillId="4" borderId="5" xfId="0" applyNumberFormat="1" applyFont="1" applyFill="1" applyBorder="1" applyAlignment="1">
      <alignment horizontal="center"/>
    </xf>
    <xf numFmtId="0" fontId="0" fillId="5" borderId="3" xfId="0" applyNumberFormat="1" applyFill="1" applyBorder="1" applyAlignment="1">
      <alignment/>
    </xf>
    <xf numFmtId="0" fontId="3" fillId="5" borderId="5" xfId="0" applyNumberFormat="1" applyFont="1" applyFill="1" applyBorder="1" applyAlignment="1">
      <alignment horizontal="center"/>
    </xf>
    <xf numFmtId="0" fontId="0" fillId="6" borderId="4" xfId="0" applyNumberForma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0" fillId="6" borderId="7" xfId="0" applyNumberFormat="1" applyFill="1" applyBorder="1" applyAlignment="1">
      <alignment/>
    </xf>
    <xf numFmtId="0" fontId="3" fillId="3" borderId="8" xfId="0" applyNumberFormat="1" applyFont="1" applyFill="1" applyBorder="1" applyAlignment="1">
      <alignment horizontal="center"/>
    </xf>
    <xf numFmtId="0" fontId="0" fillId="6" borderId="10" xfId="0" applyNumberFormat="1" applyFill="1" applyBorder="1" applyAlignment="1">
      <alignment/>
    </xf>
    <xf numFmtId="0" fontId="3" fillId="3" borderId="11" xfId="0" applyNumberFormat="1" applyFont="1" applyFill="1" applyBorder="1" applyAlignment="1">
      <alignment horizontal="center"/>
    </xf>
    <xf numFmtId="0" fontId="4" fillId="7" borderId="4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7" borderId="7" xfId="0" applyNumberFormat="1" applyFont="1" applyFill="1" applyBorder="1" applyAlignment="1">
      <alignment/>
    </xf>
    <xf numFmtId="0" fontId="4" fillId="7" borderId="6" xfId="0" applyNumberFormat="1" applyFont="1" applyFill="1" applyBorder="1" applyAlignment="1">
      <alignment/>
    </xf>
    <xf numFmtId="0" fontId="4" fillId="7" borderId="10" xfId="0" applyNumberFormat="1" applyFont="1" applyFill="1" applyBorder="1" applyAlignment="1">
      <alignment/>
    </xf>
    <xf numFmtId="0" fontId="4" fillId="7" borderId="9" xfId="0" applyNumberFormat="1" applyFont="1" applyFill="1" applyBorder="1" applyAlignment="1">
      <alignment/>
    </xf>
    <xf numFmtId="0" fontId="5" fillId="7" borderId="3" xfId="0" applyNumberFormat="1" applyFont="1" applyFill="1" applyBorder="1" applyAlignment="1">
      <alignment horizontal="center"/>
    </xf>
    <xf numFmtId="0" fontId="4" fillId="7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4" fillId="7" borderId="8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0" fontId="4" fillId="7" borderId="1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1" fillId="2" borderId="2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 wrapText="1"/>
    </xf>
    <xf numFmtId="0" fontId="1" fillId="2" borderId="16" xfId="0" applyNumberFormat="1" applyFont="1" applyFill="1" applyBorder="1" applyAlignment="1">
      <alignment horizontal="center" wrapText="1"/>
    </xf>
    <xf numFmtId="0" fontId="0" fillId="2" borderId="20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 wrapText="1"/>
    </xf>
    <xf numFmtId="0" fontId="1" fillId="5" borderId="16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4" borderId="20" xfId="0" applyNumberFormat="1" applyFont="1" applyFill="1" applyBorder="1" applyAlignment="1">
      <alignment horizontal="center" wrapText="1"/>
    </xf>
    <xf numFmtId="0" fontId="1" fillId="4" borderId="16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2" borderId="2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26" xfId="0" applyNumberFormat="1" applyFont="1" applyFill="1" applyBorder="1" applyAlignment="1">
      <alignment horizontal="center" wrapText="1"/>
    </xf>
    <xf numFmtId="0" fontId="1" fillId="2" borderId="27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1.57421875" style="1" customWidth="1"/>
    <col min="3" max="5" width="2.7109375" style="1" customWidth="1"/>
    <col min="6" max="6" width="1.1484375" style="1" customWidth="1"/>
    <col min="7" max="9" width="2.7109375" style="1" customWidth="1"/>
    <col min="10" max="10" width="0.5625" style="1" customWidth="1"/>
    <col min="11" max="14" width="2.7109375" style="1" customWidth="1"/>
    <col min="15" max="15" width="0.9921875" style="1" customWidth="1"/>
    <col min="16" max="19" width="2.7109375" style="1" customWidth="1"/>
    <col min="20" max="20" width="0.9921875" style="1" customWidth="1"/>
    <col min="21" max="24" width="2.7109375" style="1" customWidth="1"/>
    <col min="25" max="25" width="1.28515625" style="1" customWidth="1"/>
    <col min="26" max="29" width="2.7109375" style="1" customWidth="1"/>
    <col min="30" max="30" width="1.28515625" style="1" customWidth="1"/>
    <col min="31" max="34" width="2.7109375" style="1" customWidth="1"/>
    <col min="35" max="35" width="1.28515625" style="1" customWidth="1"/>
    <col min="36" max="39" width="2.7109375" style="1" customWidth="1"/>
    <col min="40" max="40" width="0.9921875" style="1" customWidth="1"/>
    <col min="41" max="44" width="2.7109375" style="1" customWidth="1"/>
    <col min="45" max="45" width="0.9921875" style="1" customWidth="1"/>
    <col min="46" max="46" width="2.7109375" style="1" customWidth="1"/>
    <col min="47" max="47" width="7.8515625" style="1" customWidth="1"/>
    <col min="48" max="48" width="7.421875" style="1" customWidth="1"/>
    <col min="49" max="16384" width="9.140625" style="1" customWidth="1"/>
  </cols>
  <sheetData>
    <row r="1" spans="1:2" ht="18" customHeight="1" thickBot="1">
      <c r="A1" s="2" t="s">
        <v>31</v>
      </c>
      <c r="B1" s="2"/>
    </row>
    <row r="2" spans="1:48" ht="23.25" customHeight="1" thickBot="1">
      <c r="A2" s="35" t="s">
        <v>2</v>
      </c>
      <c r="B2" s="36" t="s">
        <v>1</v>
      </c>
      <c r="C2" s="122" t="s">
        <v>29</v>
      </c>
      <c r="D2" s="123"/>
      <c r="E2" s="123"/>
      <c r="F2" s="105"/>
      <c r="G2" s="115" t="s">
        <v>18</v>
      </c>
      <c r="H2" s="115"/>
      <c r="I2" s="115"/>
      <c r="J2" s="115"/>
      <c r="K2" s="115"/>
      <c r="L2" s="117" t="s">
        <v>30</v>
      </c>
      <c r="M2" s="118"/>
      <c r="N2" s="118"/>
      <c r="O2" s="118"/>
      <c r="P2" s="119"/>
      <c r="Q2" s="117" t="s">
        <v>28</v>
      </c>
      <c r="R2" s="118"/>
      <c r="S2" s="118"/>
      <c r="T2" s="118"/>
      <c r="U2" s="119"/>
      <c r="AP2" s="120" t="s">
        <v>20</v>
      </c>
      <c r="AQ2" s="110"/>
      <c r="AR2" s="110"/>
      <c r="AS2" s="110"/>
      <c r="AT2" s="121"/>
      <c r="AU2" s="4" t="s">
        <v>4</v>
      </c>
      <c r="AV2" s="3" t="s">
        <v>3</v>
      </c>
    </row>
    <row r="3" spans="1:48" ht="12.75">
      <c r="A3" s="32">
        <v>1</v>
      </c>
      <c r="B3" s="5" t="s">
        <v>6</v>
      </c>
      <c r="C3" s="6">
        <v>16</v>
      </c>
      <c r="D3" s="7">
        <v>28</v>
      </c>
      <c r="E3" s="7" t="s">
        <v>0</v>
      </c>
      <c r="F3" s="106">
        <f aca="true" t="shared" si="0" ref="F3:F22">IF(E3+60*D3+3600*C3&gt;0,E3+60*D3+3600*C3,100000)</f>
        <v>59280</v>
      </c>
      <c r="G3" s="5">
        <v>17</v>
      </c>
      <c r="H3" s="5">
        <v>8</v>
      </c>
      <c r="I3" s="5">
        <v>10</v>
      </c>
      <c r="J3" s="8">
        <f>IF(I3+60*H3+3600*G3&gt;0,I3+60*H3+3600*G3-$F3,100000)</f>
        <v>2410</v>
      </c>
      <c r="K3" s="9">
        <f aca="true" t="shared" si="1" ref="K3:K22">IF(J3&lt;&gt;100000,1+COUNTIF(J$3:J$22,"&lt;"&amp;J3),"")</f>
        <v>6</v>
      </c>
      <c r="L3" s="10">
        <v>17</v>
      </c>
      <c r="M3" s="5">
        <v>36</v>
      </c>
      <c r="N3" s="5"/>
      <c r="O3" s="8">
        <f>IF(N3+60*M3+3600*L3&gt;0,N3+60*M3+3600*L3-$F3,100000)</f>
        <v>4080</v>
      </c>
      <c r="P3" s="11">
        <f aca="true" t="shared" si="2" ref="P3:P22">IF(O3&lt;&gt;100000,1+COUNTIF(O$3:O$22,"&lt;"&amp;O3),"")</f>
        <v>6</v>
      </c>
      <c r="Q3" s="10">
        <v>18</v>
      </c>
      <c r="R3" s="5">
        <v>18</v>
      </c>
      <c r="S3" s="5"/>
      <c r="T3" s="8">
        <f>IF(S3+60*R3+3600*Q3&gt;0,S3+60*R3+3600*Q3-$F3,100000)</f>
        <v>6600</v>
      </c>
      <c r="U3" s="11">
        <f aca="true" t="shared" si="3" ref="U3:U22">IF(T3&lt;&gt;100000,1+COUNTIF(T$3:T$22,"&lt;"&amp;T3),"")</f>
        <v>6</v>
      </c>
      <c r="AP3" s="85">
        <v>19</v>
      </c>
      <c r="AQ3" s="44">
        <v>50</v>
      </c>
      <c r="AR3" s="44"/>
      <c r="AS3" s="12">
        <f>IF(AR3+60*AQ3+3600*AP3&gt;0,AR3+60*AQ3+3600*AP3-$F3,100000)</f>
        <v>12120</v>
      </c>
      <c r="AT3" s="86">
        <f aca="true" t="shared" si="4" ref="AT3:AT22">IF(AS3&lt;&gt;100000,1+COUNTIF(AS$3:AS$22,"&lt;"&amp;AS3),"")</f>
        <v>6</v>
      </c>
      <c r="AU3" s="37">
        <f>IF(P3=1,20,IF(P3=2,10,IF(P3=3,5,0)))+IF(U3=1,20,IF(U3=2,10,IF(U3=3,5,0)))</f>
        <v>0</v>
      </c>
      <c r="AV3" s="40">
        <f>IF(K3=1,20,IF(K3=2,10,IF(K3=3,5,0)))</f>
        <v>0</v>
      </c>
    </row>
    <row r="4" spans="1:48" ht="12.75">
      <c r="A4" s="33">
        <v>2</v>
      </c>
      <c r="B4" s="13" t="s">
        <v>7</v>
      </c>
      <c r="C4" s="14">
        <v>16</v>
      </c>
      <c r="D4" s="15">
        <v>28</v>
      </c>
      <c r="E4" s="15" t="s">
        <v>0</v>
      </c>
      <c r="F4" s="107">
        <f t="shared" si="0"/>
        <v>59280</v>
      </c>
      <c r="G4" s="13">
        <v>16</v>
      </c>
      <c r="H4" s="13">
        <v>56</v>
      </c>
      <c r="I4" s="13">
        <v>5</v>
      </c>
      <c r="J4" s="16">
        <f>IF(I4+60*H4+3600*G4&gt;0,I4+60*H4+3600*G4-$F4,100000)</f>
        <v>1685</v>
      </c>
      <c r="K4" s="17">
        <f t="shared" si="1"/>
        <v>4</v>
      </c>
      <c r="L4" s="18">
        <v>17</v>
      </c>
      <c r="M4" s="13">
        <v>35</v>
      </c>
      <c r="N4" s="13">
        <v>0</v>
      </c>
      <c r="O4" s="16">
        <f>IF(N4+60*M4+3600*L4&gt;0,N4+60*M4+3600*L4-$F4,100000)</f>
        <v>4020</v>
      </c>
      <c r="P4" s="19">
        <f t="shared" si="2"/>
        <v>5</v>
      </c>
      <c r="Q4" s="18">
        <v>18</v>
      </c>
      <c r="R4" s="13">
        <v>14</v>
      </c>
      <c r="S4" s="13">
        <v>0</v>
      </c>
      <c r="T4" s="16">
        <f>IF(S4+60*R4+3600*Q4&gt;0,S4+60*R4+3600*Q4-$F4,100000)</f>
        <v>6360</v>
      </c>
      <c r="U4" s="19">
        <f t="shared" si="3"/>
        <v>3</v>
      </c>
      <c r="AP4" s="87">
        <v>19</v>
      </c>
      <c r="AQ4" s="45">
        <v>19</v>
      </c>
      <c r="AR4" s="45">
        <v>50</v>
      </c>
      <c r="AS4" s="20">
        <f>IF(AR4+60*AQ4+3600*AP4&gt;0,AR4+60*AQ4+3600*AP4-$F4,100000)</f>
        <v>10310</v>
      </c>
      <c r="AT4" s="88">
        <f t="shared" si="4"/>
        <v>4</v>
      </c>
      <c r="AU4" s="38">
        <f>IF(P4=1,20,IF(P4=2,10,IF(P4=3,5,0)))+IF(U4=1,20,IF(U4=2,10,IF(U4=3,5,0)))</f>
        <v>5</v>
      </c>
      <c r="AV4" s="41">
        <f>IF(K4=1,20,IF(K4=2,10,IF(K4=3,5,0)))</f>
        <v>0</v>
      </c>
    </row>
    <row r="5" spans="1:48" ht="12.75">
      <c r="A5" s="33">
        <v>3</v>
      </c>
      <c r="B5" s="13" t="s">
        <v>8</v>
      </c>
      <c r="C5" s="14"/>
      <c r="D5" s="15"/>
      <c r="E5" s="15"/>
      <c r="F5" s="107">
        <f t="shared" si="0"/>
        <v>100000</v>
      </c>
      <c r="G5" s="13"/>
      <c r="H5" s="13"/>
      <c r="I5" s="13"/>
      <c r="J5" s="16">
        <f aca="true" t="shared" si="5" ref="J5:J21">IF(I5+60*H5+3600*G5&gt;0,I5+60*H5+3600*G5-$F5,100000)</f>
        <v>100000</v>
      </c>
      <c r="K5" s="17">
        <f t="shared" si="1"/>
      </c>
      <c r="L5" s="18"/>
      <c r="M5" s="13"/>
      <c r="N5" s="13"/>
      <c r="O5" s="16">
        <f aca="true" t="shared" si="6" ref="O5:O21">IF(N5+60*M5+3600*L5&gt;0,N5+60*M5+3600*L5-$F5,100000)</f>
        <v>100000</v>
      </c>
      <c r="P5" s="19">
        <f t="shared" si="2"/>
      </c>
      <c r="Q5" s="18"/>
      <c r="R5" s="13"/>
      <c r="S5" s="13"/>
      <c r="T5" s="16">
        <f aca="true" t="shared" si="7" ref="T5:T21">IF(S5+60*R5+3600*Q5&gt;0,S5+60*R5+3600*Q5-$F5,100000)</f>
        <v>100000</v>
      </c>
      <c r="U5" s="19">
        <f t="shared" si="3"/>
      </c>
      <c r="AP5" s="87"/>
      <c r="AQ5" s="45"/>
      <c r="AR5" s="45"/>
      <c r="AS5" s="20">
        <f aca="true" t="shared" si="8" ref="AS5:AS21">IF(AR5+60*AQ5+3600*AP5&gt;0,AR5+60*AQ5+3600*AP5-$F5,100000)</f>
        <v>100000</v>
      </c>
      <c r="AT5" s="88">
        <f t="shared" si="4"/>
      </c>
      <c r="AU5" s="38">
        <f aca="true" t="shared" si="9" ref="AU5:AU22">IF(P5=1,20,IF(P5=2,10,IF(P5=3,5,0)))+IF(U5=1,20,IF(U5=2,10,IF(U5=3,5,0)))</f>
        <v>0</v>
      </c>
      <c r="AV5" s="41">
        <f aca="true" t="shared" si="10" ref="AV5:AV22">IF(K5=1,20,IF(K5=2,10,IF(K5=3,5,0)))</f>
        <v>0</v>
      </c>
    </row>
    <row r="6" spans="1:48" ht="12.75">
      <c r="A6" s="33">
        <v>4</v>
      </c>
      <c r="B6" s="13" t="s">
        <v>9</v>
      </c>
      <c r="C6" s="14"/>
      <c r="D6" s="15"/>
      <c r="E6" s="15"/>
      <c r="F6" s="107">
        <f t="shared" si="0"/>
        <v>100000</v>
      </c>
      <c r="G6" s="13"/>
      <c r="H6" s="13"/>
      <c r="I6" s="13"/>
      <c r="J6" s="16">
        <f t="shared" si="5"/>
        <v>100000</v>
      </c>
      <c r="K6" s="17">
        <f t="shared" si="1"/>
      </c>
      <c r="L6" s="18"/>
      <c r="M6" s="13"/>
      <c r="N6" s="13"/>
      <c r="O6" s="16">
        <f t="shared" si="6"/>
        <v>100000</v>
      </c>
      <c r="P6" s="19">
        <f t="shared" si="2"/>
      </c>
      <c r="Q6" s="18"/>
      <c r="R6" s="13"/>
      <c r="S6" s="13"/>
      <c r="T6" s="16">
        <f t="shared" si="7"/>
        <v>100000</v>
      </c>
      <c r="U6" s="19">
        <f t="shared" si="3"/>
      </c>
      <c r="AP6" s="87"/>
      <c r="AQ6" s="45"/>
      <c r="AR6" s="45"/>
      <c r="AS6" s="20">
        <f t="shared" si="8"/>
        <v>100000</v>
      </c>
      <c r="AT6" s="88">
        <f t="shared" si="4"/>
      </c>
      <c r="AU6" s="38">
        <f t="shared" si="9"/>
        <v>0</v>
      </c>
      <c r="AV6" s="41">
        <f t="shared" si="10"/>
        <v>0</v>
      </c>
    </row>
    <row r="7" spans="1:48" ht="12.75">
      <c r="A7" s="33">
        <v>5</v>
      </c>
      <c r="B7" s="13" t="s">
        <v>33</v>
      </c>
      <c r="C7" s="14">
        <v>16</v>
      </c>
      <c r="D7" s="15">
        <v>28</v>
      </c>
      <c r="E7" s="15" t="s">
        <v>0</v>
      </c>
      <c r="F7" s="107">
        <f t="shared" si="0"/>
        <v>59280</v>
      </c>
      <c r="G7" s="13">
        <v>17</v>
      </c>
      <c r="H7" s="13"/>
      <c r="I7" s="13"/>
      <c r="J7" s="16">
        <f t="shared" si="5"/>
        <v>1920</v>
      </c>
      <c r="K7" s="17">
        <f t="shared" si="1"/>
        <v>5</v>
      </c>
      <c r="L7" s="18">
        <v>17</v>
      </c>
      <c r="M7" s="13">
        <v>27</v>
      </c>
      <c r="N7" s="13"/>
      <c r="O7" s="16">
        <f t="shared" si="6"/>
        <v>3540</v>
      </c>
      <c r="P7" s="19">
        <f t="shared" si="2"/>
        <v>4</v>
      </c>
      <c r="Q7" s="18">
        <v>18</v>
      </c>
      <c r="R7" s="13">
        <v>14</v>
      </c>
      <c r="S7" s="13"/>
      <c r="T7" s="16">
        <f t="shared" si="7"/>
        <v>6360</v>
      </c>
      <c r="U7" s="19">
        <f t="shared" si="3"/>
        <v>3</v>
      </c>
      <c r="AP7" s="87">
        <v>19</v>
      </c>
      <c r="AQ7" s="45">
        <v>15</v>
      </c>
      <c r="AR7" s="45">
        <v>30</v>
      </c>
      <c r="AS7" s="20">
        <f t="shared" si="8"/>
        <v>10050</v>
      </c>
      <c r="AT7" s="88">
        <f t="shared" si="4"/>
        <v>2</v>
      </c>
      <c r="AU7" s="38">
        <f t="shared" si="9"/>
        <v>5</v>
      </c>
      <c r="AV7" s="41">
        <f t="shared" si="10"/>
        <v>0</v>
      </c>
    </row>
    <row r="8" spans="1:48" ht="12.75">
      <c r="A8" s="33">
        <v>6</v>
      </c>
      <c r="B8" s="13" t="s">
        <v>10</v>
      </c>
      <c r="C8" s="14"/>
      <c r="D8" s="15"/>
      <c r="E8" s="15"/>
      <c r="F8" s="107">
        <f t="shared" si="0"/>
        <v>100000</v>
      </c>
      <c r="G8" s="13"/>
      <c r="H8" s="13"/>
      <c r="I8" s="13"/>
      <c r="J8" s="16">
        <f t="shared" si="5"/>
        <v>100000</v>
      </c>
      <c r="K8" s="17">
        <f t="shared" si="1"/>
      </c>
      <c r="L8" s="18"/>
      <c r="M8" s="13"/>
      <c r="N8" s="13"/>
      <c r="O8" s="16">
        <f t="shared" si="6"/>
        <v>100000</v>
      </c>
      <c r="P8" s="19">
        <f t="shared" si="2"/>
      </c>
      <c r="Q8" s="18"/>
      <c r="R8" s="13"/>
      <c r="S8" s="13"/>
      <c r="T8" s="16">
        <f t="shared" si="7"/>
        <v>100000</v>
      </c>
      <c r="U8" s="19">
        <f t="shared" si="3"/>
      </c>
      <c r="AP8" s="87"/>
      <c r="AQ8" s="45"/>
      <c r="AR8" s="45"/>
      <c r="AS8" s="20">
        <f t="shared" si="8"/>
        <v>100000</v>
      </c>
      <c r="AT8" s="88">
        <f t="shared" si="4"/>
      </c>
      <c r="AU8" s="38">
        <f t="shared" si="9"/>
        <v>0</v>
      </c>
      <c r="AV8" s="41">
        <f t="shared" si="10"/>
        <v>0</v>
      </c>
    </row>
    <row r="9" spans="1:48" ht="12.75">
      <c r="A9" s="33">
        <v>7</v>
      </c>
      <c r="B9" s="13" t="s">
        <v>36</v>
      </c>
      <c r="C9" s="14">
        <v>16</v>
      </c>
      <c r="D9" s="15">
        <v>28</v>
      </c>
      <c r="E9" s="15" t="s">
        <v>0</v>
      </c>
      <c r="F9" s="107">
        <f t="shared" si="0"/>
        <v>59280</v>
      </c>
      <c r="G9" s="13">
        <v>16</v>
      </c>
      <c r="H9" s="13">
        <v>55</v>
      </c>
      <c r="I9" s="13"/>
      <c r="J9" s="16">
        <f t="shared" si="5"/>
        <v>1620</v>
      </c>
      <c r="K9" s="17">
        <f t="shared" si="1"/>
        <v>2</v>
      </c>
      <c r="L9" s="18">
        <v>16</v>
      </c>
      <c r="M9" s="13">
        <v>24</v>
      </c>
      <c r="N9" s="13">
        <v>10</v>
      </c>
      <c r="O9" s="16">
        <f t="shared" si="6"/>
        <v>-230</v>
      </c>
      <c r="P9" s="19">
        <f t="shared" si="2"/>
        <v>1</v>
      </c>
      <c r="Q9" s="18">
        <v>18</v>
      </c>
      <c r="R9" s="13">
        <v>9</v>
      </c>
      <c r="S9" s="13">
        <v>30</v>
      </c>
      <c r="T9" s="16">
        <f t="shared" si="7"/>
        <v>6090</v>
      </c>
      <c r="U9" s="19">
        <f t="shared" si="3"/>
        <v>2</v>
      </c>
      <c r="AP9" s="87">
        <v>19</v>
      </c>
      <c r="AQ9" s="45">
        <v>16</v>
      </c>
      <c r="AR9" s="45"/>
      <c r="AS9" s="20">
        <f t="shared" si="8"/>
        <v>10080</v>
      </c>
      <c r="AT9" s="88">
        <f t="shared" si="4"/>
        <v>3</v>
      </c>
      <c r="AU9" s="38">
        <f t="shared" si="9"/>
        <v>30</v>
      </c>
      <c r="AV9" s="41">
        <f t="shared" si="10"/>
        <v>10</v>
      </c>
    </row>
    <row r="10" spans="1:48" ht="12.75">
      <c r="A10" s="33">
        <v>8</v>
      </c>
      <c r="B10" s="13" t="s">
        <v>34</v>
      </c>
      <c r="C10" s="14">
        <v>16</v>
      </c>
      <c r="D10" s="15">
        <v>28</v>
      </c>
      <c r="E10" s="15" t="s">
        <v>0</v>
      </c>
      <c r="F10" s="107">
        <f t="shared" si="0"/>
        <v>59280</v>
      </c>
      <c r="G10" s="13">
        <v>16</v>
      </c>
      <c r="H10" s="13">
        <v>56</v>
      </c>
      <c r="I10" s="13"/>
      <c r="J10" s="16">
        <f t="shared" si="5"/>
        <v>1680</v>
      </c>
      <c r="K10" s="17">
        <f t="shared" si="1"/>
        <v>3</v>
      </c>
      <c r="L10" s="18">
        <v>17</v>
      </c>
      <c r="M10" s="13">
        <v>26</v>
      </c>
      <c r="N10" s="13"/>
      <c r="O10" s="16">
        <f t="shared" si="6"/>
        <v>3480</v>
      </c>
      <c r="P10" s="19">
        <f t="shared" si="2"/>
        <v>3</v>
      </c>
      <c r="Q10" s="18">
        <v>18</v>
      </c>
      <c r="R10" s="13">
        <v>14</v>
      </c>
      <c r="S10" s="13"/>
      <c r="T10" s="16">
        <f t="shared" si="7"/>
        <v>6360</v>
      </c>
      <c r="U10" s="19">
        <f t="shared" si="3"/>
        <v>3</v>
      </c>
      <c r="AP10" s="87">
        <v>19</v>
      </c>
      <c r="AQ10" s="45">
        <v>20</v>
      </c>
      <c r="AR10" s="45"/>
      <c r="AS10" s="20">
        <f t="shared" si="8"/>
        <v>10320</v>
      </c>
      <c r="AT10" s="88">
        <f t="shared" si="4"/>
        <v>5</v>
      </c>
      <c r="AU10" s="38">
        <f t="shared" si="9"/>
        <v>10</v>
      </c>
      <c r="AV10" s="41">
        <f t="shared" si="10"/>
        <v>5</v>
      </c>
    </row>
    <row r="11" spans="1:48" ht="12.75">
      <c r="A11" s="33">
        <v>9</v>
      </c>
      <c r="B11" s="13" t="s">
        <v>35</v>
      </c>
      <c r="C11" s="14">
        <v>16</v>
      </c>
      <c r="D11" s="15">
        <v>28</v>
      </c>
      <c r="E11" s="15" t="s">
        <v>0</v>
      </c>
      <c r="F11" s="107">
        <f t="shared" si="0"/>
        <v>59280</v>
      </c>
      <c r="G11" s="13">
        <v>16</v>
      </c>
      <c r="H11" s="13">
        <v>54</v>
      </c>
      <c r="I11" s="13"/>
      <c r="J11" s="16">
        <f t="shared" si="5"/>
        <v>1560</v>
      </c>
      <c r="K11" s="17">
        <f t="shared" si="1"/>
        <v>1</v>
      </c>
      <c r="L11" s="18">
        <v>17</v>
      </c>
      <c r="M11" s="13">
        <v>24</v>
      </c>
      <c r="N11" s="13"/>
      <c r="O11" s="16">
        <f t="shared" si="6"/>
        <v>3360</v>
      </c>
      <c r="P11" s="19">
        <f t="shared" si="2"/>
        <v>2</v>
      </c>
      <c r="Q11" s="18">
        <v>18</v>
      </c>
      <c r="R11" s="13">
        <v>8</v>
      </c>
      <c r="S11" s="13"/>
      <c r="T11" s="16">
        <f t="shared" si="7"/>
        <v>6000</v>
      </c>
      <c r="U11" s="19">
        <f t="shared" si="3"/>
        <v>1</v>
      </c>
      <c r="AP11" s="87">
        <v>19</v>
      </c>
      <c r="AQ11" s="45">
        <v>15</v>
      </c>
      <c r="AR11" s="45"/>
      <c r="AS11" s="20">
        <f t="shared" si="8"/>
        <v>10020</v>
      </c>
      <c r="AT11" s="88">
        <f t="shared" si="4"/>
        <v>1</v>
      </c>
      <c r="AU11" s="38">
        <f t="shared" si="9"/>
        <v>30</v>
      </c>
      <c r="AV11" s="41">
        <f t="shared" si="10"/>
        <v>20</v>
      </c>
    </row>
    <row r="12" spans="1:48" ht="12.75">
      <c r="A12" s="33">
        <v>10</v>
      </c>
      <c r="B12" s="103" t="s">
        <v>51</v>
      </c>
      <c r="C12" s="14"/>
      <c r="D12" s="15"/>
      <c r="E12" s="15"/>
      <c r="F12" s="107">
        <f t="shared" si="0"/>
        <v>100000</v>
      </c>
      <c r="G12" s="13"/>
      <c r="H12" s="13"/>
      <c r="I12" s="13"/>
      <c r="J12" s="16">
        <f t="shared" si="5"/>
        <v>100000</v>
      </c>
      <c r="K12" s="17">
        <f t="shared" si="1"/>
      </c>
      <c r="L12" s="18"/>
      <c r="M12" s="13"/>
      <c r="N12" s="13"/>
      <c r="O12" s="16">
        <f t="shared" si="6"/>
        <v>100000</v>
      </c>
      <c r="P12" s="19">
        <f t="shared" si="2"/>
      </c>
      <c r="Q12" s="18"/>
      <c r="R12" s="13"/>
      <c r="S12" s="13"/>
      <c r="T12" s="16">
        <f t="shared" si="7"/>
        <v>100000</v>
      </c>
      <c r="U12" s="19">
        <f t="shared" si="3"/>
      </c>
      <c r="AP12" s="87"/>
      <c r="AQ12" s="45"/>
      <c r="AR12" s="45"/>
      <c r="AS12" s="20">
        <f t="shared" si="8"/>
        <v>100000</v>
      </c>
      <c r="AT12" s="88">
        <f t="shared" si="4"/>
      </c>
      <c r="AU12" s="38">
        <f>IF(P12=1,20,IF(P12=2,10,IF(P12=3,5,0)))+IF(U12=1,20,IF(U12=2,10,IF(U12=3,5,0)))</f>
        <v>0</v>
      </c>
      <c r="AV12" s="41">
        <f>IF(K12=1,20,IF(K12=2,10,IF(K12=3,5,0)))</f>
        <v>0</v>
      </c>
    </row>
    <row r="13" spans="1:48" ht="12.75">
      <c r="A13" s="33">
        <v>11</v>
      </c>
      <c r="B13" s="13" t="s">
        <v>43</v>
      </c>
      <c r="C13" s="14"/>
      <c r="D13" s="15"/>
      <c r="E13" s="15"/>
      <c r="F13" s="107">
        <f t="shared" si="0"/>
        <v>100000</v>
      </c>
      <c r="G13" s="13"/>
      <c r="H13" s="13"/>
      <c r="I13" s="13"/>
      <c r="J13" s="16">
        <f t="shared" si="5"/>
        <v>100000</v>
      </c>
      <c r="K13" s="17">
        <f t="shared" si="1"/>
      </c>
      <c r="L13" s="18"/>
      <c r="M13" s="13"/>
      <c r="N13" s="13"/>
      <c r="O13" s="16">
        <f t="shared" si="6"/>
        <v>100000</v>
      </c>
      <c r="P13" s="19">
        <f t="shared" si="2"/>
      </c>
      <c r="Q13" s="18"/>
      <c r="R13" s="13"/>
      <c r="S13" s="13"/>
      <c r="T13" s="16">
        <f t="shared" si="7"/>
        <v>100000</v>
      </c>
      <c r="U13" s="19">
        <f t="shared" si="3"/>
      </c>
      <c r="AP13" s="87"/>
      <c r="AQ13" s="45"/>
      <c r="AR13" s="45"/>
      <c r="AS13" s="20">
        <f t="shared" si="8"/>
        <v>100000</v>
      </c>
      <c r="AT13" s="88">
        <f t="shared" si="4"/>
      </c>
      <c r="AU13" s="38">
        <f>IF(P13=1,20,IF(P13=2,10,IF(P13=3,5,0)))+IF(U13=1,20,IF(U13=2,10,IF(U13=3,5,0)))</f>
        <v>0</v>
      </c>
      <c r="AV13" s="41">
        <f>IF(K13=1,20,IF(K13=2,10,IF(K13=3,5,0)))</f>
        <v>0</v>
      </c>
    </row>
    <row r="14" spans="1:48" ht="12.75">
      <c r="A14" s="33">
        <v>12</v>
      </c>
      <c r="B14" s="13" t="s">
        <v>44</v>
      </c>
      <c r="C14" s="14"/>
      <c r="D14" s="15"/>
      <c r="E14" s="15"/>
      <c r="F14" s="107">
        <f t="shared" si="0"/>
        <v>100000</v>
      </c>
      <c r="G14" s="13"/>
      <c r="H14" s="13"/>
      <c r="I14" s="13"/>
      <c r="J14" s="16">
        <f t="shared" si="5"/>
        <v>100000</v>
      </c>
      <c r="K14" s="17">
        <f t="shared" si="1"/>
      </c>
      <c r="L14" s="18"/>
      <c r="M14" s="13"/>
      <c r="N14" s="13"/>
      <c r="O14" s="16">
        <f t="shared" si="6"/>
        <v>100000</v>
      </c>
      <c r="P14" s="19">
        <f t="shared" si="2"/>
      </c>
      <c r="Q14" s="18"/>
      <c r="R14" s="13"/>
      <c r="S14" s="13"/>
      <c r="T14" s="16">
        <f t="shared" si="7"/>
        <v>100000</v>
      </c>
      <c r="U14" s="19">
        <f t="shared" si="3"/>
      </c>
      <c r="AP14" s="87"/>
      <c r="AQ14" s="45"/>
      <c r="AR14" s="45"/>
      <c r="AS14" s="20">
        <f t="shared" si="8"/>
        <v>100000</v>
      </c>
      <c r="AT14" s="88">
        <f t="shared" si="4"/>
      </c>
      <c r="AU14" s="38">
        <f>IF(P14=1,20,IF(P14=2,10,IF(P14=3,5,0)))+IF(U14=1,20,IF(U14=2,10,IF(U14=3,5,0)))</f>
        <v>0</v>
      </c>
      <c r="AV14" s="41">
        <f>IF(K14=1,20,IF(K14=2,10,IF(K14=3,5,0)))</f>
        <v>0</v>
      </c>
    </row>
    <row r="15" spans="1:48" ht="12.75">
      <c r="A15" s="33">
        <v>13</v>
      </c>
      <c r="B15" s="13" t="s">
        <v>45</v>
      </c>
      <c r="C15" s="14"/>
      <c r="D15" s="15"/>
      <c r="E15" s="15"/>
      <c r="F15" s="107">
        <f t="shared" si="0"/>
        <v>100000</v>
      </c>
      <c r="G15" s="13"/>
      <c r="H15" s="13"/>
      <c r="I15" s="13"/>
      <c r="J15" s="16">
        <f t="shared" si="5"/>
        <v>100000</v>
      </c>
      <c r="K15" s="17">
        <f t="shared" si="1"/>
      </c>
      <c r="L15" s="18"/>
      <c r="M15" s="13"/>
      <c r="N15" s="13"/>
      <c r="O15" s="16">
        <f t="shared" si="6"/>
        <v>100000</v>
      </c>
      <c r="P15" s="19">
        <f t="shared" si="2"/>
      </c>
      <c r="Q15" s="18"/>
      <c r="R15" s="13"/>
      <c r="S15" s="13"/>
      <c r="T15" s="16">
        <f t="shared" si="7"/>
        <v>100000</v>
      </c>
      <c r="U15" s="19">
        <f t="shared" si="3"/>
      </c>
      <c r="AP15" s="87"/>
      <c r="AQ15" s="45"/>
      <c r="AR15" s="45"/>
      <c r="AS15" s="20">
        <f t="shared" si="8"/>
        <v>100000</v>
      </c>
      <c r="AT15" s="88">
        <f t="shared" si="4"/>
      </c>
      <c r="AU15" s="38">
        <f>IF(P15=1,20,IF(P15=2,10,IF(P15=3,5,0)))+IF(U15=1,20,IF(U15=2,10,IF(U15=3,5,0)))</f>
        <v>0</v>
      </c>
      <c r="AV15" s="41">
        <f>IF(K15=1,20,IF(K15=2,10,IF(K15=3,5,0)))</f>
        <v>0</v>
      </c>
    </row>
    <row r="16" spans="1:48" ht="12.75">
      <c r="A16" s="33">
        <v>14</v>
      </c>
      <c r="B16" s="13"/>
      <c r="C16" s="14"/>
      <c r="D16" s="15"/>
      <c r="E16" s="15"/>
      <c r="F16" s="107">
        <f t="shared" si="0"/>
        <v>100000</v>
      </c>
      <c r="G16" s="13"/>
      <c r="H16" s="13"/>
      <c r="I16" s="13"/>
      <c r="J16" s="16">
        <f t="shared" si="5"/>
        <v>100000</v>
      </c>
      <c r="K16" s="17">
        <f t="shared" si="1"/>
      </c>
      <c r="L16" s="18"/>
      <c r="M16" s="13"/>
      <c r="N16" s="13"/>
      <c r="O16" s="16">
        <f t="shared" si="6"/>
        <v>100000</v>
      </c>
      <c r="P16" s="19">
        <f t="shared" si="2"/>
      </c>
      <c r="Q16" s="18"/>
      <c r="R16" s="13"/>
      <c r="S16" s="13"/>
      <c r="T16" s="16">
        <f t="shared" si="7"/>
        <v>100000</v>
      </c>
      <c r="U16" s="19">
        <f t="shared" si="3"/>
      </c>
      <c r="AP16" s="87"/>
      <c r="AQ16" s="45"/>
      <c r="AR16" s="45"/>
      <c r="AS16" s="20">
        <f t="shared" si="8"/>
        <v>100000</v>
      </c>
      <c r="AT16" s="88">
        <f t="shared" si="4"/>
      </c>
      <c r="AU16" s="38">
        <f>IF(P16=1,20,IF(P16=2,10,IF(P16=3,5,0)))+IF(U16=1,20,IF(U16=2,10,IF(U16=3,5,0)))</f>
        <v>0</v>
      </c>
      <c r="AV16" s="41">
        <f>IF(K16=1,20,IF(K16=2,10,IF(K16=3,5,0)))</f>
        <v>0</v>
      </c>
    </row>
    <row r="17" spans="1:48" ht="12.75">
      <c r="A17" s="33">
        <v>15</v>
      </c>
      <c r="B17" s="13"/>
      <c r="C17" s="14"/>
      <c r="D17" s="15"/>
      <c r="E17" s="15"/>
      <c r="F17" s="107">
        <f t="shared" si="0"/>
        <v>100000</v>
      </c>
      <c r="G17" s="13"/>
      <c r="H17" s="13"/>
      <c r="I17" s="13"/>
      <c r="J17" s="16">
        <f t="shared" si="5"/>
        <v>100000</v>
      </c>
      <c r="K17" s="17">
        <f t="shared" si="1"/>
      </c>
      <c r="L17" s="18"/>
      <c r="M17" s="13"/>
      <c r="N17" s="13"/>
      <c r="O17" s="16">
        <f t="shared" si="6"/>
        <v>100000</v>
      </c>
      <c r="P17" s="19">
        <f t="shared" si="2"/>
      </c>
      <c r="Q17" s="18"/>
      <c r="R17" s="13"/>
      <c r="S17" s="13"/>
      <c r="T17" s="16">
        <f t="shared" si="7"/>
        <v>100000</v>
      </c>
      <c r="U17" s="19">
        <f t="shared" si="3"/>
      </c>
      <c r="AP17" s="87"/>
      <c r="AQ17" s="45"/>
      <c r="AR17" s="45"/>
      <c r="AS17" s="20">
        <f t="shared" si="8"/>
        <v>100000</v>
      </c>
      <c r="AT17" s="88">
        <f t="shared" si="4"/>
      </c>
      <c r="AU17" s="38">
        <f t="shared" si="9"/>
        <v>0</v>
      </c>
      <c r="AV17" s="41">
        <f t="shared" si="10"/>
        <v>0</v>
      </c>
    </row>
    <row r="18" spans="1:48" ht="12.75">
      <c r="A18" s="33">
        <v>16</v>
      </c>
      <c r="B18" s="13"/>
      <c r="C18" s="14"/>
      <c r="D18" s="15"/>
      <c r="E18" s="15"/>
      <c r="F18" s="107">
        <f t="shared" si="0"/>
        <v>100000</v>
      </c>
      <c r="G18" s="13"/>
      <c r="H18" s="13"/>
      <c r="I18" s="13"/>
      <c r="J18" s="16">
        <f t="shared" si="5"/>
        <v>100000</v>
      </c>
      <c r="K18" s="17">
        <f t="shared" si="1"/>
      </c>
      <c r="L18" s="18"/>
      <c r="M18" s="13"/>
      <c r="N18" s="13"/>
      <c r="O18" s="16">
        <f t="shared" si="6"/>
        <v>100000</v>
      </c>
      <c r="P18" s="19">
        <f t="shared" si="2"/>
      </c>
      <c r="Q18" s="18"/>
      <c r="R18" s="13"/>
      <c r="S18" s="13"/>
      <c r="T18" s="16">
        <f t="shared" si="7"/>
        <v>100000</v>
      </c>
      <c r="U18" s="19">
        <f t="shared" si="3"/>
      </c>
      <c r="AP18" s="87"/>
      <c r="AQ18" s="45"/>
      <c r="AR18" s="45"/>
      <c r="AS18" s="20">
        <f t="shared" si="8"/>
        <v>100000</v>
      </c>
      <c r="AT18" s="88">
        <f t="shared" si="4"/>
      </c>
      <c r="AU18" s="38">
        <f t="shared" si="9"/>
        <v>0</v>
      </c>
      <c r="AV18" s="41">
        <f t="shared" si="10"/>
        <v>0</v>
      </c>
    </row>
    <row r="19" spans="1:48" ht="12.75">
      <c r="A19" s="33">
        <v>17</v>
      </c>
      <c r="B19" s="13"/>
      <c r="C19" s="14"/>
      <c r="D19" s="15"/>
      <c r="E19" s="15"/>
      <c r="F19" s="107">
        <f t="shared" si="0"/>
        <v>100000</v>
      </c>
      <c r="G19" s="13"/>
      <c r="H19" s="13"/>
      <c r="I19" s="13"/>
      <c r="J19" s="16">
        <f t="shared" si="5"/>
        <v>100000</v>
      </c>
      <c r="K19" s="17">
        <f t="shared" si="1"/>
      </c>
      <c r="L19" s="18"/>
      <c r="M19" s="13"/>
      <c r="N19" s="13"/>
      <c r="O19" s="16">
        <f t="shared" si="6"/>
        <v>100000</v>
      </c>
      <c r="P19" s="19">
        <f t="shared" si="2"/>
      </c>
      <c r="Q19" s="18"/>
      <c r="R19" s="13"/>
      <c r="S19" s="13"/>
      <c r="T19" s="16">
        <f t="shared" si="7"/>
        <v>100000</v>
      </c>
      <c r="U19" s="19">
        <f t="shared" si="3"/>
      </c>
      <c r="AP19" s="87"/>
      <c r="AQ19" s="45"/>
      <c r="AR19" s="45"/>
      <c r="AS19" s="20">
        <f t="shared" si="8"/>
        <v>100000</v>
      </c>
      <c r="AT19" s="88">
        <f t="shared" si="4"/>
      </c>
      <c r="AU19" s="38">
        <f t="shared" si="9"/>
        <v>0</v>
      </c>
      <c r="AV19" s="41">
        <f t="shared" si="10"/>
        <v>0</v>
      </c>
    </row>
    <row r="20" spans="1:48" ht="12.75">
      <c r="A20" s="33">
        <v>18</v>
      </c>
      <c r="B20" s="13"/>
      <c r="C20" s="14"/>
      <c r="D20" s="15"/>
      <c r="E20" s="15"/>
      <c r="F20" s="107">
        <f t="shared" si="0"/>
        <v>100000</v>
      </c>
      <c r="G20" s="13"/>
      <c r="H20" s="13"/>
      <c r="I20" s="13"/>
      <c r="J20" s="16">
        <f t="shared" si="5"/>
        <v>100000</v>
      </c>
      <c r="K20" s="17">
        <f t="shared" si="1"/>
      </c>
      <c r="L20" s="18"/>
      <c r="M20" s="13"/>
      <c r="N20" s="13"/>
      <c r="O20" s="16">
        <f t="shared" si="6"/>
        <v>100000</v>
      </c>
      <c r="P20" s="19">
        <f t="shared" si="2"/>
      </c>
      <c r="Q20" s="18"/>
      <c r="R20" s="13"/>
      <c r="S20" s="13"/>
      <c r="T20" s="16">
        <f t="shared" si="7"/>
        <v>100000</v>
      </c>
      <c r="U20" s="19">
        <f t="shared" si="3"/>
      </c>
      <c r="AP20" s="87"/>
      <c r="AQ20" s="45"/>
      <c r="AR20" s="45"/>
      <c r="AS20" s="20">
        <f t="shared" si="8"/>
        <v>100000</v>
      </c>
      <c r="AT20" s="88">
        <f t="shared" si="4"/>
      </c>
      <c r="AU20" s="38">
        <f t="shared" si="9"/>
        <v>0</v>
      </c>
      <c r="AV20" s="41">
        <f t="shared" si="10"/>
        <v>0</v>
      </c>
    </row>
    <row r="21" spans="1:48" ht="12.75">
      <c r="A21" s="33">
        <v>19</v>
      </c>
      <c r="B21" s="13"/>
      <c r="C21" s="14"/>
      <c r="D21" s="15"/>
      <c r="E21" s="15"/>
      <c r="F21" s="107">
        <f t="shared" si="0"/>
        <v>100000</v>
      </c>
      <c r="G21" s="13"/>
      <c r="H21" s="13"/>
      <c r="I21" s="13"/>
      <c r="J21" s="16">
        <f t="shared" si="5"/>
        <v>100000</v>
      </c>
      <c r="K21" s="17">
        <f t="shared" si="1"/>
      </c>
      <c r="L21" s="18"/>
      <c r="M21" s="13"/>
      <c r="N21" s="13"/>
      <c r="O21" s="16">
        <f t="shared" si="6"/>
        <v>100000</v>
      </c>
      <c r="P21" s="19">
        <f t="shared" si="2"/>
      </c>
      <c r="Q21" s="18"/>
      <c r="R21" s="13"/>
      <c r="S21" s="13"/>
      <c r="T21" s="16">
        <f t="shared" si="7"/>
        <v>100000</v>
      </c>
      <c r="U21" s="19">
        <f t="shared" si="3"/>
      </c>
      <c r="AP21" s="87"/>
      <c r="AQ21" s="45"/>
      <c r="AR21" s="45"/>
      <c r="AS21" s="20">
        <f t="shared" si="8"/>
        <v>100000</v>
      </c>
      <c r="AT21" s="88">
        <f t="shared" si="4"/>
      </c>
      <c r="AU21" s="38">
        <f t="shared" si="9"/>
        <v>0</v>
      </c>
      <c r="AV21" s="41">
        <f t="shared" si="10"/>
        <v>0</v>
      </c>
    </row>
    <row r="22" spans="1:48" ht="13.5" thickBot="1">
      <c r="A22" s="34">
        <v>20</v>
      </c>
      <c r="B22" s="21"/>
      <c r="C22" s="22"/>
      <c r="D22" s="23"/>
      <c r="E22" s="23"/>
      <c r="F22" s="108">
        <f t="shared" si="0"/>
        <v>100000</v>
      </c>
      <c r="G22" s="21"/>
      <c r="H22" s="21"/>
      <c r="I22" s="21"/>
      <c r="J22" s="24">
        <f>IF(I22+60*H22+3600*G22&gt;0,I22+60*H22+3600*G22-$F22,100000)</f>
        <v>100000</v>
      </c>
      <c r="K22" s="25">
        <f t="shared" si="1"/>
      </c>
      <c r="L22" s="26"/>
      <c r="M22" s="21"/>
      <c r="N22" s="21"/>
      <c r="O22" s="24">
        <f>IF(N22+60*M22+3600*L22&gt;0,N22+60*M22+3600*L22-$F22,100000)</f>
        <v>100000</v>
      </c>
      <c r="P22" s="27">
        <f t="shared" si="2"/>
      </c>
      <c r="Q22" s="26"/>
      <c r="R22" s="21"/>
      <c r="S22" s="21"/>
      <c r="T22" s="24">
        <f>IF(S22+60*R22+3600*Q22&gt;0,S22+60*R22+3600*Q22-$F22,100000)</f>
        <v>100000</v>
      </c>
      <c r="U22" s="27">
        <f t="shared" si="3"/>
      </c>
      <c r="AP22" s="89"/>
      <c r="AQ22" s="46"/>
      <c r="AR22" s="46"/>
      <c r="AS22" s="28">
        <f>IF(AR22+60*AQ22+3600*AP22&gt;0,AR22+60*AQ22+3600*AP22-$F22,100000)</f>
        <v>100000</v>
      </c>
      <c r="AT22" s="90">
        <f t="shared" si="4"/>
      </c>
      <c r="AU22" s="39">
        <f t="shared" si="9"/>
        <v>0</v>
      </c>
      <c r="AV22" s="42">
        <f t="shared" si="10"/>
        <v>0</v>
      </c>
    </row>
    <row r="25" spans="1:2" ht="18" customHeight="1" thickBot="1">
      <c r="A25" s="2" t="s">
        <v>32</v>
      </c>
      <c r="B25" s="2"/>
    </row>
    <row r="26" spans="1:48" ht="23.25" customHeight="1" thickBot="1">
      <c r="A26" s="35" t="s">
        <v>2</v>
      </c>
      <c r="B26" s="36" t="s">
        <v>1</v>
      </c>
      <c r="C26" s="120" t="s">
        <v>20</v>
      </c>
      <c r="D26" s="110"/>
      <c r="E26" s="110"/>
      <c r="F26" s="3"/>
      <c r="G26" s="117" t="s">
        <v>37</v>
      </c>
      <c r="H26" s="118"/>
      <c r="I26" s="118"/>
      <c r="J26" s="118"/>
      <c r="K26" s="119"/>
      <c r="L26" s="114" t="s">
        <v>22</v>
      </c>
      <c r="M26" s="115"/>
      <c r="N26" s="115"/>
      <c r="O26" s="115"/>
      <c r="P26" s="116"/>
      <c r="Q26" s="117" t="s">
        <v>38</v>
      </c>
      <c r="R26" s="118"/>
      <c r="S26" s="118"/>
      <c r="T26" s="118"/>
      <c r="U26" s="119"/>
      <c r="V26" s="114" t="s">
        <v>24</v>
      </c>
      <c r="W26" s="115"/>
      <c r="X26" s="115"/>
      <c r="Y26" s="115"/>
      <c r="Z26" s="116"/>
      <c r="AA26" s="117" t="s">
        <v>25</v>
      </c>
      <c r="AB26" s="118"/>
      <c r="AC26" s="118"/>
      <c r="AD26" s="118"/>
      <c r="AE26" s="119"/>
      <c r="AF26" s="117" t="s">
        <v>26</v>
      </c>
      <c r="AG26" s="118"/>
      <c r="AH26" s="118"/>
      <c r="AI26" s="118"/>
      <c r="AJ26" s="119"/>
      <c r="AK26" s="115" t="s">
        <v>27</v>
      </c>
      <c r="AL26" s="115"/>
      <c r="AM26" s="115"/>
      <c r="AN26" s="115"/>
      <c r="AO26" s="115"/>
      <c r="AP26" s="120" t="s">
        <v>20</v>
      </c>
      <c r="AQ26" s="110"/>
      <c r="AR26" s="110"/>
      <c r="AS26" s="110"/>
      <c r="AT26" s="121"/>
      <c r="AU26" s="4" t="s">
        <v>4</v>
      </c>
      <c r="AV26" s="3" t="s">
        <v>3</v>
      </c>
    </row>
    <row r="27" spans="1:48" ht="12.75">
      <c r="A27" s="32">
        <v>1</v>
      </c>
      <c r="B27" s="5" t="s">
        <v>6</v>
      </c>
      <c r="C27" s="6">
        <v>10</v>
      </c>
      <c r="D27" s="7">
        <v>33</v>
      </c>
      <c r="E27" s="7" t="s">
        <v>0</v>
      </c>
      <c r="F27" s="106">
        <f aca="true" t="shared" si="11" ref="F27:F46">IF(E27+60*D27+3600*C27&gt;0,E27+60*D27+3600*C27,100000)</f>
        <v>37980</v>
      </c>
      <c r="G27" s="5">
        <v>10</v>
      </c>
      <c r="H27" s="5">
        <v>40</v>
      </c>
      <c r="I27" s="5">
        <v>37</v>
      </c>
      <c r="J27" s="8">
        <f>IF(I27+60*H27+3600*G27&gt;0,I27+60*H27+3600*G27-$F27,100000)</f>
        <v>457</v>
      </c>
      <c r="K27" s="11">
        <f aca="true" t="shared" si="12" ref="K27:K33">IF(J27&lt;&gt;100000,1+COUNTIF(J$27:J$46,"&lt;"&amp;J27),"")</f>
        <v>6</v>
      </c>
      <c r="L27" s="10">
        <v>11</v>
      </c>
      <c r="M27" s="5">
        <v>6</v>
      </c>
      <c r="N27" s="5">
        <v>40</v>
      </c>
      <c r="O27" s="8">
        <f>IF(N27+60*M27+3600*L27&gt;0,N27+60*M27+3600*L27-$F27,100000)</f>
        <v>2020</v>
      </c>
      <c r="P27" s="11">
        <f aca="true" t="shared" si="13" ref="P27:P33">IF(O27&lt;&gt;100000,1+COUNTIF(O$27:O$46,"&lt;"&amp;O27),"")</f>
        <v>3</v>
      </c>
      <c r="Q27" s="5">
        <v>11</v>
      </c>
      <c r="R27" s="5">
        <v>23</v>
      </c>
      <c r="S27" s="5">
        <v>40</v>
      </c>
      <c r="T27" s="8">
        <f>IF(S27+60*R27+3600*Q27&gt;0,S27+60*R27+3600*Q27-$F27,100000)</f>
        <v>3040</v>
      </c>
      <c r="U27" s="11">
        <f aca="true" t="shared" si="14" ref="U27:U33">IF(T27&lt;&gt;100000,1+COUNTIF(T$27:T$46,"&lt;"&amp;T27),"")</f>
        <v>8</v>
      </c>
      <c r="V27" s="10">
        <v>11</v>
      </c>
      <c r="W27" s="5">
        <v>45</v>
      </c>
      <c r="X27" s="5"/>
      <c r="Y27" s="8">
        <f>IF(X27+60*W27+3600*V27&gt;0,X27+60*W27+3600*V27-$F27,100000)</f>
        <v>4320</v>
      </c>
      <c r="Z27" s="11">
        <f aca="true" t="shared" si="15" ref="Z27:Z33">IF(Y27&lt;&gt;100000,1+COUNTIF(Y$27:Y$46,"&lt;"&amp;Y27),"")</f>
        <v>4</v>
      </c>
      <c r="AA27" s="5">
        <v>13</v>
      </c>
      <c r="AB27" s="5">
        <v>56</v>
      </c>
      <c r="AC27" s="5"/>
      <c r="AD27" s="8">
        <f>IF(AC27+60*AB27+3600*AA27&gt;0,AC27+60*AB27+3600*AA27-$F27,100000)</f>
        <v>12180</v>
      </c>
      <c r="AE27" s="11">
        <f aca="true" t="shared" si="16" ref="AE27:AE33">IF(AD27&lt;&gt;100000,1+COUNTIF(AD$27:AD$46,"&lt;"&amp;AD27),"")</f>
        <v>5</v>
      </c>
      <c r="AF27" s="10">
        <v>14</v>
      </c>
      <c r="AG27" s="5">
        <v>8</v>
      </c>
      <c r="AH27" s="5">
        <v>40</v>
      </c>
      <c r="AI27" s="8">
        <f>IF(AH27+60*AG27+3600*AF27&gt;0,AH27+60*AG27+3600*AF27-$F27,100000)</f>
        <v>12940</v>
      </c>
      <c r="AJ27" s="11">
        <f aca="true" t="shared" si="17" ref="AJ27:AJ33">IF(AI27&lt;&gt;100000,1+COUNTIF(AI$27:AI$46,"&lt;"&amp;AI27),"")</f>
        <v>1</v>
      </c>
      <c r="AK27" s="5">
        <v>14</v>
      </c>
      <c r="AL27" s="5">
        <v>36</v>
      </c>
      <c r="AM27" s="5">
        <v>10</v>
      </c>
      <c r="AN27" s="8">
        <f>IF(AM27+60*AL27+3600*AK27&gt;0,AM27+60*AL27+3600*AK27-$F27,100000)</f>
        <v>14590</v>
      </c>
      <c r="AO27" s="11">
        <f aca="true" t="shared" si="18" ref="AO27:AO33">IF(AN27&lt;&gt;100000,1+COUNTIF(AN$27:AN$46,"&lt;"&amp;AN27),"")</f>
        <v>1</v>
      </c>
      <c r="AP27" s="44">
        <v>17</v>
      </c>
      <c r="AQ27" s="44">
        <v>1</v>
      </c>
      <c r="AR27" s="44">
        <v>25</v>
      </c>
      <c r="AS27" s="12">
        <f>IF(AR27+60*AQ27+3600*AP27&gt;0,AR27+60*AQ27+3600*AP27-$F27,100000)</f>
        <v>23305</v>
      </c>
      <c r="AT27" s="29">
        <f aca="true" t="shared" si="19" ref="AT27:AT33">IF(AS27&lt;&gt;100000,1+COUNTIF(AS$27:AS$46,"&lt;"&amp;AS27),"")</f>
        <v>9</v>
      </c>
      <c r="AU27" s="37">
        <f>IF(K27=1,20,IF(K27=2,10,IF(K27=3,5,0)))+IF(U27=1,20,IF(U27=2,10,IF(U27=3,5,0)))+IF(AE27=1,20,IF(AE27=2,10,IF(AE27=3,5,0)))+IF(AJ27=1,20,IF(AJ27=2,10,IF(AJ27=3,5,0)))</f>
        <v>20</v>
      </c>
      <c r="AV27" s="41">
        <f aca="true" t="shared" si="20" ref="AV27:AV44">IF(P27=1,20,IF(P27=2,10,IF(P27=3,5,0)))+IF(Z27=1,20,IF(Z27=2,10,IF(Z27=3,5,0)))+IF(AO27=1,20,IF(AO27=2,10,IF(AO27=3,5,0)))</f>
        <v>25</v>
      </c>
    </row>
    <row r="28" spans="1:48" ht="12.75">
      <c r="A28" s="33">
        <v>2</v>
      </c>
      <c r="B28" s="13" t="s">
        <v>7</v>
      </c>
      <c r="C28" s="14">
        <v>10</v>
      </c>
      <c r="D28" s="15">
        <v>33</v>
      </c>
      <c r="E28" s="15" t="s">
        <v>0</v>
      </c>
      <c r="F28" s="107">
        <f t="shared" si="11"/>
        <v>37980</v>
      </c>
      <c r="G28" s="13">
        <v>10</v>
      </c>
      <c r="H28" s="13">
        <v>45</v>
      </c>
      <c r="I28" s="13"/>
      <c r="J28" s="16">
        <f>IF(I28+60*H28+3600*G28&gt;0,I28+60*H28+3600*G28-$F28,100000)</f>
        <v>720</v>
      </c>
      <c r="K28" s="19">
        <f t="shared" si="12"/>
        <v>9</v>
      </c>
      <c r="L28" s="18">
        <v>11</v>
      </c>
      <c r="M28" s="13">
        <v>24</v>
      </c>
      <c r="N28" s="13"/>
      <c r="O28" s="16">
        <f>IF(N28+60*M28+3600*L28&gt;0,N28+60*M28+3600*L28-$F28,100000)</f>
        <v>3060</v>
      </c>
      <c r="P28" s="19">
        <f t="shared" si="13"/>
        <v>11</v>
      </c>
      <c r="Q28" s="13">
        <v>11</v>
      </c>
      <c r="R28" s="13">
        <v>36</v>
      </c>
      <c r="S28" s="13"/>
      <c r="T28" s="16">
        <f>IF(S28+60*R28+3600*Q28&gt;0,S28+60*R28+3600*Q28-$F28,100000)</f>
        <v>3780</v>
      </c>
      <c r="U28" s="19">
        <f t="shared" si="14"/>
        <v>9</v>
      </c>
      <c r="V28" s="18">
        <v>12</v>
      </c>
      <c r="W28" s="13">
        <v>34</v>
      </c>
      <c r="X28" s="13"/>
      <c r="Y28" s="16">
        <f>IF(X28+60*W28+3600*V28&gt;0,X28+60*W28+3600*V28-$F28,100000)</f>
        <v>7260</v>
      </c>
      <c r="Z28" s="19">
        <f t="shared" si="15"/>
        <v>10</v>
      </c>
      <c r="AA28" s="13">
        <v>14</v>
      </c>
      <c r="AB28" s="13">
        <v>14</v>
      </c>
      <c r="AC28" s="13"/>
      <c r="AD28" s="16">
        <f>IF(AC28+60*AB28+3600*AA28&gt;0,AC28+60*AB28+3600*AA28-$F28,100000)</f>
        <v>13260</v>
      </c>
      <c r="AE28" s="19">
        <f t="shared" si="16"/>
        <v>9</v>
      </c>
      <c r="AF28" s="18">
        <v>14</v>
      </c>
      <c r="AG28" s="13">
        <v>30</v>
      </c>
      <c r="AH28" s="13"/>
      <c r="AI28" s="16">
        <f>IF(AH28+60*AG28+3600*AF28&gt;0,AH28+60*AG28+3600*AF28-$F28,100000)</f>
        <v>14220</v>
      </c>
      <c r="AJ28" s="19">
        <f t="shared" si="17"/>
        <v>8</v>
      </c>
      <c r="AK28" s="13">
        <v>15</v>
      </c>
      <c r="AL28" s="13">
        <v>5</v>
      </c>
      <c r="AM28" s="13"/>
      <c r="AN28" s="16">
        <f>IF(AM28+60*AL28+3600*AK28&gt;0,AM28+60*AL28+3600*AK28-$F28,100000)</f>
        <v>16320</v>
      </c>
      <c r="AO28" s="19">
        <f t="shared" si="18"/>
        <v>7</v>
      </c>
      <c r="AP28" s="45">
        <v>17</v>
      </c>
      <c r="AQ28" s="45">
        <v>0</v>
      </c>
      <c r="AR28" s="45"/>
      <c r="AS28" s="20">
        <f>IF(AR28+60*AQ28+3600*AP28&gt;0,AR28+60*AQ28+3600*AP28-$F28,100000)</f>
        <v>23220</v>
      </c>
      <c r="AT28" s="30">
        <f t="shared" si="19"/>
        <v>6</v>
      </c>
      <c r="AU28" s="38">
        <f aca="true" t="shared" si="21" ref="AU28:AU46">IF(K28=1,20,IF(K28=2,10,IF(K28=3,5,0)))+IF(U28=1,20,IF(U28=2,10,IF(U28=3,5,0)))+IF(AE28=1,20,IF(AE28=2,10,IF(AE28=3,5,0)))+IF(AJ28=1,20,IF(AJ28=2,10,IF(AJ28=3,5,0)))</f>
        <v>0</v>
      </c>
      <c r="AV28" s="41">
        <f t="shared" si="20"/>
        <v>0</v>
      </c>
    </row>
    <row r="29" spans="1:49" ht="12.75">
      <c r="A29" s="33">
        <v>3</v>
      </c>
      <c r="B29" s="13" t="s">
        <v>8</v>
      </c>
      <c r="C29" s="14">
        <v>10</v>
      </c>
      <c r="D29" s="15">
        <v>33</v>
      </c>
      <c r="E29" s="15" t="s">
        <v>0</v>
      </c>
      <c r="F29" s="107">
        <f t="shared" si="11"/>
        <v>37980</v>
      </c>
      <c r="G29" s="13">
        <v>10</v>
      </c>
      <c r="H29" s="13">
        <v>40</v>
      </c>
      <c r="I29" s="13">
        <v>34</v>
      </c>
      <c r="J29" s="16">
        <f aca="true" t="shared" si="22" ref="J29:J45">IF(I29+60*H29+3600*G29&gt;0,I29+60*H29+3600*G29-$F29,100000)</f>
        <v>454</v>
      </c>
      <c r="K29" s="19">
        <f t="shared" si="12"/>
        <v>3</v>
      </c>
      <c r="L29" s="18">
        <v>11</v>
      </c>
      <c r="M29" s="13">
        <v>8</v>
      </c>
      <c r="N29" s="13">
        <v>45</v>
      </c>
      <c r="O29" s="16">
        <f aca="true" t="shared" si="23" ref="O29:O45">IF(N29+60*M29+3600*L29&gt;0,N29+60*M29+3600*L29-$F29,100000)</f>
        <v>2145</v>
      </c>
      <c r="P29" s="19">
        <f t="shared" si="13"/>
        <v>7</v>
      </c>
      <c r="Q29" s="13">
        <v>11</v>
      </c>
      <c r="R29" s="13">
        <v>23</v>
      </c>
      <c r="S29" s="13"/>
      <c r="T29" s="16">
        <f aca="true" t="shared" si="24" ref="T29:T45">IF(S29+60*R29+3600*Q29&gt;0,S29+60*R29+3600*Q29-$F29,100000)</f>
        <v>3000</v>
      </c>
      <c r="U29" s="19">
        <f t="shared" si="14"/>
        <v>4</v>
      </c>
      <c r="V29" s="18">
        <v>11</v>
      </c>
      <c r="W29" s="13">
        <v>46</v>
      </c>
      <c r="X29" s="13"/>
      <c r="Y29" s="16">
        <f aca="true" t="shared" si="25" ref="Y29:Y45">IF(X29+60*W29+3600*V29&gt;0,X29+60*W29+3600*V29-$F29,100000)</f>
        <v>4380</v>
      </c>
      <c r="Z29" s="19">
        <f t="shared" si="15"/>
        <v>6</v>
      </c>
      <c r="AA29" s="13">
        <v>13</v>
      </c>
      <c r="AB29" s="13">
        <v>58</v>
      </c>
      <c r="AC29" s="13">
        <v>3</v>
      </c>
      <c r="AD29" s="16">
        <f aca="true" t="shared" si="26" ref="AD29:AD45">IF(AC29+60*AB29+3600*AA29&gt;0,AC29+60*AB29+3600*AA29-$F29,100000)</f>
        <v>12303</v>
      </c>
      <c r="AE29" s="19">
        <f t="shared" si="16"/>
        <v>6</v>
      </c>
      <c r="AF29" s="18">
        <v>14</v>
      </c>
      <c r="AG29" s="13">
        <v>11</v>
      </c>
      <c r="AH29" s="13">
        <v>32</v>
      </c>
      <c r="AI29" s="16">
        <f aca="true" t="shared" si="27" ref="AI29:AI45">IF(AH29+60*AG29+3600*AF29&gt;0,AH29+60*AG29+3600*AF29-$F29,100000)</f>
        <v>13112</v>
      </c>
      <c r="AJ29" s="19">
        <f t="shared" si="17"/>
        <v>5</v>
      </c>
      <c r="AK29" s="13">
        <v>15</v>
      </c>
      <c r="AL29" s="13">
        <v>25</v>
      </c>
      <c r="AM29" s="13"/>
      <c r="AN29" s="16">
        <f aca="true" t="shared" si="28" ref="AN29:AN45">IF(AM29+60*AL29+3600*AK29&gt;0,AM29+60*AL29+3600*AK29-$F29,100000)</f>
        <v>17520</v>
      </c>
      <c r="AO29" s="19">
        <f t="shared" si="18"/>
        <v>8</v>
      </c>
      <c r="AP29" s="45">
        <v>16</v>
      </c>
      <c r="AQ29" s="45">
        <v>54</v>
      </c>
      <c r="AR29" s="45">
        <v>50</v>
      </c>
      <c r="AS29" s="20">
        <f aca="true" t="shared" si="29" ref="AS29:AS45">IF(AR29+60*AQ29+3600*AP29&gt;0,AR29+60*AQ29+3600*AP29-$F29,100000)</f>
        <v>22910</v>
      </c>
      <c r="AT29" s="30">
        <f t="shared" si="19"/>
        <v>3</v>
      </c>
      <c r="AU29" s="38">
        <f t="shared" si="21"/>
        <v>5</v>
      </c>
      <c r="AV29" s="41">
        <f t="shared" si="20"/>
        <v>0</v>
      </c>
      <c r="AW29" s="1" t="s">
        <v>74</v>
      </c>
    </row>
    <row r="30" spans="1:49" ht="12.75">
      <c r="A30" s="33">
        <v>4</v>
      </c>
      <c r="B30" s="13" t="s">
        <v>9</v>
      </c>
      <c r="C30" s="14">
        <v>10</v>
      </c>
      <c r="D30" s="15">
        <v>33</v>
      </c>
      <c r="E30" s="15" t="s">
        <v>0</v>
      </c>
      <c r="F30" s="107">
        <f t="shared" si="11"/>
        <v>37980</v>
      </c>
      <c r="G30" s="13">
        <v>10</v>
      </c>
      <c r="H30" s="13">
        <v>40</v>
      </c>
      <c r="I30" s="13">
        <v>34</v>
      </c>
      <c r="J30" s="16">
        <f t="shared" si="22"/>
        <v>454</v>
      </c>
      <c r="K30" s="19">
        <f t="shared" si="12"/>
        <v>3</v>
      </c>
      <c r="L30" s="18">
        <v>11</v>
      </c>
      <c r="M30" s="13">
        <v>8</v>
      </c>
      <c r="N30" s="13">
        <v>30</v>
      </c>
      <c r="O30" s="16">
        <f t="shared" si="23"/>
        <v>2130</v>
      </c>
      <c r="P30" s="19">
        <f t="shared" si="13"/>
        <v>6</v>
      </c>
      <c r="Q30" s="13">
        <v>11</v>
      </c>
      <c r="R30" s="13">
        <v>23</v>
      </c>
      <c r="S30" s="13"/>
      <c r="T30" s="16">
        <f t="shared" si="24"/>
        <v>3000</v>
      </c>
      <c r="U30" s="19">
        <f t="shared" si="14"/>
        <v>4</v>
      </c>
      <c r="V30" s="18">
        <v>11</v>
      </c>
      <c r="W30" s="13">
        <v>45</v>
      </c>
      <c r="X30" s="13">
        <v>30</v>
      </c>
      <c r="Y30" s="16">
        <f t="shared" si="25"/>
        <v>4350</v>
      </c>
      <c r="Z30" s="19">
        <f t="shared" si="15"/>
        <v>5</v>
      </c>
      <c r="AA30" s="13">
        <v>13</v>
      </c>
      <c r="AB30" s="13">
        <v>50</v>
      </c>
      <c r="AC30" s="13"/>
      <c r="AD30" s="16">
        <f t="shared" si="26"/>
        <v>11820</v>
      </c>
      <c r="AE30" s="19">
        <f t="shared" si="16"/>
        <v>3</v>
      </c>
      <c r="AF30" s="18">
        <v>14</v>
      </c>
      <c r="AG30" s="13">
        <v>9</v>
      </c>
      <c r="AH30" s="13"/>
      <c r="AI30" s="16">
        <f t="shared" si="27"/>
        <v>12960</v>
      </c>
      <c r="AJ30" s="19">
        <f t="shared" si="17"/>
        <v>3</v>
      </c>
      <c r="AK30" s="13">
        <v>14</v>
      </c>
      <c r="AL30" s="13">
        <v>41</v>
      </c>
      <c r="AM30" s="13"/>
      <c r="AN30" s="16">
        <f t="shared" si="28"/>
        <v>14880</v>
      </c>
      <c r="AO30" s="19">
        <f t="shared" si="18"/>
        <v>3</v>
      </c>
      <c r="AP30" s="45">
        <v>16</v>
      </c>
      <c r="AQ30" s="45">
        <v>54</v>
      </c>
      <c r="AR30" s="45">
        <v>30</v>
      </c>
      <c r="AS30" s="20">
        <f t="shared" si="29"/>
        <v>22890</v>
      </c>
      <c r="AT30" s="30">
        <f t="shared" si="19"/>
        <v>2</v>
      </c>
      <c r="AU30" s="38">
        <f t="shared" si="21"/>
        <v>15</v>
      </c>
      <c r="AV30" s="41">
        <f t="shared" si="20"/>
        <v>5</v>
      </c>
      <c r="AW30" s="1" t="s">
        <v>73</v>
      </c>
    </row>
    <row r="31" spans="1:48" ht="12.75">
      <c r="A31" s="33">
        <v>5</v>
      </c>
      <c r="B31" s="13" t="s">
        <v>33</v>
      </c>
      <c r="C31" s="14">
        <v>10</v>
      </c>
      <c r="D31" s="15">
        <v>33</v>
      </c>
      <c r="E31" s="15" t="s">
        <v>0</v>
      </c>
      <c r="F31" s="107">
        <f t="shared" si="11"/>
        <v>37980</v>
      </c>
      <c r="G31" s="13">
        <v>10</v>
      </c>
      <c r="H31" s="13">
        <v>40</v>
      </c>
      <c r="I31" s="13">
        <v>31</v>
      </c>
      <c r="J31" s="16">
        <f t="shared" si="22"/>
        <v>451</v>
      </c>
      <c r="K31" s="19">
        <f t="shared" si="12"/>
        <v>1</v>
      </c>
      <c r="L31" s="18">
        <v>11</v>
      </c>
      <c r="M31" s="13">
        <v>2</v>
      </c>
      <c r="N31" s="13"/>
      <c r="O31" s="16">
        <f t="shared" si="23"/>
        <v>1740</v>
      </c>
      <c r="P31" s="19">
        <f t="shared" si="13"/>
        <v>1</v>
      </c>
      <c r="Q31" s="13">
        <v>11</v>
      </c>
      <c r="R31" s="13">
        <v>15</v>
      </c>
      <c r="S31" s="13">
        <v>1</v>
      </c>
      <c r="T31" s="16">
        <f t="shared" si="24"/>
        <v>2521</v>
      </c>
      <c r="U31" s="19">
        <f t="shared" si="14"/>
        <v>2</v>
      </c>
      <c r="V31" s="18">
        <v>11</v>
      </c>
      <c r="W31" s="13">
        <v>33</v>
      </c>
      <c r="X31" s="13"/>
      <c r="Y31" s="16">
        <f t="shared" si="25"/>
        <v>3600</v>
      </c>
      <c r="Z31" s="19">
        <f t="shared" si="15"/>
        <v>2</v>
      </c>
      <c r="AA31" s="13">
        <v>13</v>
      </c>
      <c r="AB31" s="13">
        <v>38</v>
      </c>
      <c r="AC31" s="13"/>
      <c r="AD31" s="16">
        <f t="shared" si="26"/>
        <v>11100</v>
      </c>
      <c r="AE31" s="19">
        <f t="shared" si="16"/>
        <v>1</v>
      </c>
      <c r="AF31" s="18">
        <v>14</v>
      </c>
      <c r="AG31" s="13">
        <v>10</v>
      </c>
      <c r="AH31" s="13"/>
      <c r="AI31" s="16">
        <f t="shared" si="27"/>
        <v>13020</v>
      </c>
      <c r="AJ31" s="19">
        <f t="shared" si="17"/>
        <v>4</v>
      </c>
      <c r="AK31" s="13">
        <v>14</v>
      </c>
      <c r="AL31" s="13">
        <v>41</v>
      </c>
      <c r="AM31" s="13">
        <v>50</v>
      </c>
      <c r="AN31" s="16">
        <f t="shared" si="28"/>
        <v>14930</v>
      </c>
      <c r="AO31" s="19">
        <f t="shared" si="18"/>
        <v>4</v>
      </c>
      <c r="AP31" s="45">
        <v>16</v>
      </c>
      <c r="AQ31" s="45">
        <v>58</v>
      </c>
      <c r="AR31" s="45"/>
      <c r="AS31" s="20">
        <f t="shared" si="29"/>
        <v>23100</v>
      </c>
      <c r="AT31" s="30">
        <f t="shared" si="19"/>
        <v>4</v>
      </c>
      <c r="AU31" s="38">
        <f t="shared" si="21"/>
        <v>50</v>
      </c>
      <c r="AV31" s="41">
        <f t="shared" si="20"/>
        <v>30</v>
      </c>
    </row>
    <row r="32" spans="1:48" ht="12.75">
      <c r="A32" s="33">
        <v>6</v>
      </c>
      <c r="B32" s="13" t="s">
        <v>57</v>
      </c>
      <c r="C32" s="14">
        <v>10</v>
      </c>
      <c r="D32" s="15">
        <v>33</v>
      </c>
      <c r="E32" s="15" t="s">
        <v>0</v>
      </c>
      <c r="F32" s="107">
        <f t="shared" si="11"/>
        <v>37980</v>
      </c>
      <c r="G32" s="13">
        <v>10</v>
      </c>
      <c r="H32" s="13">
        <v>45</v>
      </c>
      <c r="I32" s="13"/>
      <c r="J32" s="16">
        <f t="shared" si="22"/>
        <v>720</v>
      </c>
      <c r="K32" s="19">
        <f t="shared" si="12"/>
        <v>9</v>
      </c>
      <c r="L32" s="18">
        <v>11</v>
      </c>
      <c r="M32" s="13">
        <v>25</v>
      </c>
      <c r="N32" s="13"/>
      <c r="O32" s="16">
        <f t="shared" si="23"/>
        <v>3120</v>
      </c>
      <c r="P32" s="19">
        <f t="shared" si="13"/>
        <v>12</v>
      </c>
      <c r="Q32" s="13">
        <v>11</v>
      </c>
      <c r="R32" s="13">
        <v>36</v>
      </c>
      <c r="S32" s="13"/>
      <c r="T32" s="16">
        <f t="shared" si="24"/>
        <v>3780</v>
      </c>
      <c r="U32" s="19">
        <f t="shared" si="14"/>
        <v>9</v>
      </c>
      <c r="V32" s="18">
        <v>12</v>
      </c>
      <c r="W32" s="13">
        <v>32</v>
      </c>
      <c r="X32" s="13"/>
      <c r="Y32" s="16">
        <f t="shared" si="25"/>
        <v>7140</v>
      </c>
      <c r="Z32" s="19">
        <f t="shared" si="15"/>
        <v>9</v>
      </c>
      <c r="AA32" s="13">
        <v>14</v>
      </c>
      <c r="AB32" s="13">
        <v>45</v>
      </c>
      <c r="AC32" s="13"/>
      <c r="AD32" s="16">
        <f t="shared" si="26"/>
        <v>15120</v>
      </c>
      <c r="AE32" s="19">
        <f t="shared" si="16"/>
        <v>11</v>
      </c>
      <c r="AF32" s="18">
        <v>15</v>
      </c>
      <c r="AG32" s="13">
        <v>21</v>
      </c>
      <c r="AH32" s="13"/>
      <c r="AI32" s="16">
        <f t="shared" si="27"/>
        <v>17280</v>
      </c>
      <c r="AJ32" s="19">
        <f t="shared" si="17"/>
        <v>10</v>
      </c>
      <c r="AK32" s="13">
        <v>16</v>
      </c>
      <c r="AL32" s="13">
        <v>15</v>
      </c>
      <c r="AM32" s="13"/>
      <c r="AN32" s="16">
        <f t="shared" si="28"/>
        <v>20520</v>
      </c>
      <c r="AO32" s="19">
        <f t="shared" si="18"/>
        <v>12</v>
      </c>
      <c r="AP32" s="45">
        <v>17</v>
      </c>
      <c r="AQ32" s="45">
        <v>5</v>
      </c>
      <c r="AR32" s="45"/>
      <c r="AS32" s="20">
        <f t="shared" si="29"/>
        <v>23520</v>
      </c>
      <c r="AT32" s="30">
        <f t="shared" si="19"/>
        <v>11</v>
      </c>
      <c r="AU32" s="38">
        <f t="shared" si="21"/>
        <v>0</v>
      </c>
      <c r="AV32" s="41">
        <f t="shared" si="20"/>
        <v>0</v>
      </c>
    </row>
    <row r="33" spans="1:48" ht="12.75">
      <c r="A33" s="33">
        <v>7</v>
      </c>
      <c r="B33" s="13" t="s">
        <v>36</v>
      </c>
      <c r="C33" s="14">
        <v>10</v>
      </c>
      <c r="D33" s="15">
        <v>33</v>
      </c>
      <c r="E33" s="15" t="s">
        <v>0</v>
      </c>
      <c r="F33" s="107">
        <f t="shared" si="11"/>
        <v>37980</v>
      </c>
      <c r="G33" s="13">
        <v>10</v>
      </c>
      <c r="H33" s="13">
        <v>40</v>
      </c>
      <c r="I33" s="13">
        <v>38</v>
      </c>
      <c r="J33" s="16">
        <f t="shared" si="22"/>
        <v>458</v>
      </c>
      <c r="K33" s="19">
        <f t="shared" si="12"/>
        <v>7</v>
      </c>
      <c r="L33" s="18">
        <v>11</v>
      </c>
      <c r="M33" s="13">
        <v>8</v>
      </c>
      <c r="N33" s="13"/>
      <c r="O33" s="16">
        <f t="shared" si="23"/>
        <v>2100</v>
      </c>
      <c r="P33" s="19">
        <f t="shared" si="13"/>
        <v>5</v>
      </c>
      <c r="Q33" s="13">
        <v>11</v>
      </c>
      <c r="R33" s="13">
        <v>23</v>
      </c>
      <c r="S33" s="13"/>
      <c r="T33" s="16">
        <f t="shared" si="24"/>
        <v>3000</v>
      </c>
      <c r="U33" s="19">
        <f t="shared" si="14"/>
        <v>4</v>
      </c>
      <c r="V33" s="18">
        <v>11</v>
      </c>
      <c r="W33" s="13">
        <v>46</v>
      </c>
      <c r="X33" s="13"/>
      <c r="Y33" s="16">
        <f t="shared" si="25"/>
        <v>4380</v>
      </c>
      <c r="Z33" s="19">
        <f t="shared" si="15"/>
        <v>6</v>
      </c>
      <c r="AA33" s="13">
        <v>14</v>
      </c>
      <c r="AB33" s="13">
        <v>10</v>
      </c>
      <c r="AC33" s="13"/>
      <c r="AD33" s="16">
        <f t="shared" si="26"/>
        <v>13020</v>
      </c>
      <c r="AE33" s="19">
        <f t="shared" si="16"/>
        <v>8</v>
      </c>
      <c r="AF33" s="18">
        <v>14</v>
      </c>
      <c r="AG33" s="13">
        <v>25</v>
      </c>
      <c r="AH33" s="13"/>
      <c r="AI33" s="16">
        <f t="shared" si="27"/>
        <v>13920</v>
      </c>
      <c r="AJ33" s="19">
        <f t="shared" si="17"/>
        <v>7</v>
      </c>
      <c r="AK33" s="13">
        <v>15</v>
      </c>
      <c r="AL33" s="13"/>
      <c r="AM33" s="13"/>
      <c r="AN33" s="16">
        <f t="shared" si="28"/>
        <v>16020</v>
      </c>
      <c r="AO33" s="19">
        <f t="shared" si="18"/>
        <v>6</v>
      </c>
      <c r="AP33" s="45">
        <v>17</v>
      </c>
      <c r="AQ33" s="45">
        <v>0</v>
      </c>
      <c r="AR33" s="45"/>
      <c r="AS33" s="20">
        <f t="shared" si="29"/>
        <v>23220</v>
      </c>
      <c r="AT33" s="30">
        <f t="shared" si="19"/>
        <v>6</v>
      </c>
      <c r="AU33" s="38">
        <f t="shared" si="21"/>
        <v>0</v>
      </c>
      <c r="AV33" s="41">
        <f t="shared" si="20"/>
        <v>0</v>
      </c>
    </row>
    <row r="34" spans="1:48" ht="12.75">
      <c r="A34" s="33">
        <v>8</v>
      </c>
      <c r="B34" s="13" t="s">
        <v>34</v>
      </c>
      <c r="C34" s="14">
        <v>10</v>
      </c>
      <c r="D34" s="15">
        <v>33</v>
      </c>
      <c r="E34" s="15" t="s">
        <v>0</v>
      </c>
      <c r="F34" s="107">
        <f t="shared" si="11"/>
        <v>37980</v>
      </c>
      <c r="G34" s="13">
        <v>10</v>
      </c>
      <c r="H34" s="13">
        <v>45</v>
      </c>
      <c r="I34" s="13"/>
      <c r="J34" s="16">
        <f t="shared" si="22"/>
        <v>720</v>
      </c>
      <c r="K34" s="19">
        <f aca="true" t="shared" si="30" ref="K34:K44">IF(J34&lt;&gt;100000,1+COUNTIF(J$27:J$46,"&lt;"&amp;J34),"")</f>
        <v>9</v>
      </c>
      <c r="L34" s="18">
        <v>11</v>
      </c>
      <c r="M34" s="13">
        <v>21</v>
      </c>
      <c r="N34" s="13"/>
      <c r="O34" s="16">
        <f t="shared" si="23"/>
        <v>2880</v>
      </c>
      <c r="P34" s="19">
        <f aca="true" t="shared" si="31" ref="P34:P44">IF(O34&lt;&gt;100000,1+COUNTIF(O$27:O$46,"&lt;"&amp;O34),"")</f>
        <v>9</v>
      </c>
      <c r="Q34" s="13">
        <v>11</v>
      </c>
      <c r="R34" s="13">
        <v>36</v>
      </c>
      <c r="S34" s="13"/>
      <c r="T34" s="16">
        <f t="shared" si="24"/>
        <v>3780</v>
      </c>
      <c r="U34" s="19">
        <f aca="true" t="shared" si="32" ref="U34:U44">IF(T34&lt;&gt;100000,1+COUNTIF(T$27:T$46,"&lt;"&amp;T34),"")</f>
        <v>9</v>
      </c>
      <c r="V34" s="18">
        <v>12</v>
      </c>
      <c r="W34" s="13">
        <v>34</v>
      </c>
      <c r="X34" s="13"/>
      <c r="Y34" s="16">
        <f t="shared" si="25"/>
        <v>7260</v>
      </c>
      <c r="Z34" s="19">
        <f aca="true" t="shared" si="33" ref="Z34:Z44">IF(Y34&lt;&gt;100000,1+COUNTIF(Y$27:Y$46,"&lt;"&amp;Y34),"")</f>
        <v>10</v>
      </c>
      <c r="AA34" s="13">
        <v>14</v>
      </c>
      <c r="AB34" s="13">
        <v>38</v>
      </c>
      <c r="AC34" s="13"/>
      <c r="AD34" s="16">
        <f t="shared" si="26"/>
        <v>14700</v>
      </c>
      <c r="AE34" s="19">
        <f aca="true" t="shared" si="34" ref="AE34:AE44">IF(AD34&lt;&gt;100000,1+COUNTIF(AD$27:AD$46,"&lt;"&amp;AD34),"")</f>
        <v>10</v>
      </c>
      <c r="AF34" s="18">
        <v>15</v>
      </c>
      <c r="AG34" s="13">
        <v>21</v>
      </c>
      <c r="AH34" s="13"/>
      <c r="AI34" s="16">
        <f t="shared" si="27"/>
        <v>17280</v>
      </c>
      <c r="AJ34" s="19">
        <f aca="true" t="shared" si="35" ref="AJ34:AJ44">IF(AI34&lt;&gt;100000,1+COUNTIF(AI$27:AI$46,"&lt;"&amp;AI34),"")</f>
        <v>10</v>
      </c>
      <c r="AK34" s="13">
        <v>16</v>
      </c>
      <c r="AL34" s="13">
        <v>10</v>
      </c>
      <c r="AM34" s="13"/>
      <c r="AN34" s="16">
        <f t="shared" si="28"/>
        <v>20220</v>
      </c>
      <c r="AO34" s="19">
        <f aca="true" t="shared" si="36" ref="AO34:AO44">IF(AN34&lt;&gt;100000,1+COUNTIF(AN$27:AN$46,"&lt;"&amp;AN34),"")</f>
        <v>11</v>
      </c>
      <c r="AP34" s="45">
        <v>17</v>
      </c>
      <c r="AQ34" s="45">
        <v>5</v>
      </c>
      <c r="AR34" s="45"/>
      <c r="AS34" s="20">
        <f t="shared" si="29"/>
        <v>23520</v>
      </c>
      <c r="AT34" s="30">
        <f aca="true" t="shared" si="37" ref="AT34:AT44">IF(AS34&lt;&gt;100000,1+COUNTIF(AS$27:AS$46,"&lt;"&amp;AS34),"")</f>
        <v>11</v>
      </c>
      <c r="AU34" s="38">
        <f t="shared" si="21"/>
        <v>0</v>
      </c>
      <c r="AV34" s="41">
        <f t="shared" si="20"/>
        <v>0</v>
      </c>
    </row>
    <row r="35" spans="1:49" ht="12.75">
      <c r="A35" s="33">
        <v>9</v>
      </c>
      <c r="B35" s="13" t="s">
        <v>35</v>
      </c>
      <c r="C35" s="14">
        <v>10</v>
      </c>
      <c r="D35" s="15">
        <v>33</v>
      </c>
      <c r="E35" s="15" t="s">
        <v>0</v>
      </c>
      <c r="F35" s="107">
        <f t="shared" si="11"/>
        <v>37980</v>
      </c>
      <c r="G35" s="13">
        <v>10</v>
      </c>
      <c r="H35" s="13">
        <v>40</v>
      </c>
      <c r="I35" s="13">
        <v>32</v>
      </c>
      <c r="J35" s="16">
        <f t="shared" si="22"/>
        <v>452</v>
      </c>
      <c r="K35" s="19">
        <f t="shared" si="30"/>
        <v>2</v>
      </c>
      <c r="L35" s="18">
        <v>11</v>
      </c>
      <c r="M35" s="13">
        <v>2</v>
      </c>
      <c r="N35" s="13">
        <v>1</v>
      </c>
      <c r="O35" s="16">
        <f t="shared" si="23"/>
        <v>1741</v>
      </c>
      <c r="P35" s="19">
        <f t="shared" si="31"/>
        <v>2</v>
      </c>
      <c r="Q35" s="13">
        <v>11</v>
      </c>
      <c r="R35" s="13">
        <v>15</v>
      </c>
      <c r="S35" s="13"/>
      <c r="T35" s="16">
        <f t="shared" si="24"/>
        <v>2520</v>
      </c>
      <c r="U35" s="19">
        <f t="shared" si="32"/>
        <v>1</v>
      </c>
      <c r="V35" s="18">
        <v>11</v>
      </c>
      <c r="W35" s="13">
        <v>32</v>
      </c>
      <c r="X35" s="13"/>
      <c r="Y35" s="16">
        <f t="shared" si="25"/>
        <v>3540</v>
      </c>
      <c r="Z35" s="19">
        <f t="shared" si="33"/>
        <v>1</v>
      </c>
      <c r="AA35" s="13">
        <v>13</v>
      </c>
      <c r="AB35" s="13">
        <v>48</v>
      </c>
      <c r="AC35" s="13"/>
      <c r="AD35" s="16">
        <f t="shared" si="26"/>
        <v>11700</v>
      </c>
      <c r="AE35" s="19">
        <f t="shared" si="34"/>
        <v>2</v>
      </c>
      <c r="AF35" s="18">
        <v>14</v>
      </c>
      <c r="AG35" s="13">
        <v>18</v>
      </c>
      <c r="AH35" s="13"/>
      <c r="AI35" s="16">
        <f t="shared" si="27"/>
        <v>13500</v>
      </c>
      <c r="AJ35" s="19">
        <f t="shared" si="35"/>
        <v>6</v>
      </c>
      <c r="AK35" s="13">
        <v>14</v>
      </c>
      <c r="AL35" s="13">
        <v>52</v>
      </c>
      <c r="AM35" s="13"/>
      <c r="AN35" s="16">
        <f t="shared" si="28"/>
        <v>15540</v>
      </c>
      <c r="AO35" s="19">
        <f t="shared" si="36"/>
        <v>5</v>
      </c>
      <c r="AP35" s="45">
        <v>16</v>
      </c>
      <c r="AQ35" s="45">
        <v>54</v>
      </c>
      <c r="AR35" s="45"/>
      <c r="AS35" s="20">
        <f t="shared" si="29"/>
        <v>22860</v>
      </c>
      <c r="AT35" s="30">
        <f t="shared" si="37"/>
        <v>1</v>
      </c>
      <c r="AU35" s="38">
        <f t="shared" si="21"/>
        <v>40</v>
      </c>
      <c r="AV35" s="41">
        <f t="shared" si="20"/>
        <v>30</v>
      </c>
      <c r="AW35" s="1" t="s">
        <v>72</v>
      </c>
    </row>
    <row r="36" spans="1:48" ht="12.75">
      <c r="A36" s="33">
        <v>10</v>
      </c>
      <c r="B36" s="103" t="s">
        <v>51</v>
      </c>
      <c r="C36" s="14">
        <v>10</v>
      </c>
      <c r="D36" s="15">
        <v>33</v>
      </c>
      <c r="E36" s="15" t="s">
        <v>0</v>
      </c>
      <c r="F36" s="107">
        <f t="shared" si="11"/>
        <v>37980</v>
      </c>
      <c r="G36" s="13">
        <v>10</v>
      </c>
      <c r="H36" s="13">
        <v>40</v>
      </c>
      <c r="I36" s="13">
        <v>35</v>
      </c>
      <c r="J36" s="16">
        <f t="shared" si="22"/>
        <v>455</v>
      </c>
      <c r="K36" s="19">
        <f t="shared" si="30"/>
        <v>5</v>
      </c>
      <c r="L36" s="18">
        <v>11</v>
      </c>
      <c r="M36" s="13">
        <v>6</v>
      </c>
      <c r="N36" s="13">
        <v>50</v>
      </c>
      <c r="O36" s="16">
        <f t="shared" si="23"/>
        <v>2030</v>
      </c>
      <c r="P36" s="19">
        <f t="shared" si="31"/>
        <v>4</v>
      </c>
      <c r="Q36" s="13">
        <v>11</v>
      </c>
      <c r="R36" s="13">
        <v>20</v>
      </c>
      <c r="S36" s="13"/>
      <c r="T36" s="16">
        <f t="shared" si="24"/>
        <v>2820</v>
      </c>
      <c r="U36" s="19">
        <f t="shared" si="32"/>
        <v>3</v>
      </c>
      <c r="V36" s="18">
        <v>11</v>
      </c>
      <c r="W36" s="13">
        <v>42</v>
      </c>
      <c r="X36" s="13"/>
      <c r="Y36" s="16">
        <f t="shared" si="25"/>
        <v>4140</v>
      </c>
      <c r="Z36" s="19">
        <f t="shared" si="33"/>
        <v>3</v>
      </c>
      <c r="AA36" s="13">
        <v>13</v>
      </c>
      <c r="AB36" s="13">
        <v>50</v>
      </c>
      <c r="AC36" s="13">
        <v>10</v>
      </c>
      <c r="AD36" s="16">
        <f t="shared" si="26"/>
        <v>11830</v>
      </c>
      <c r="AE36" s="19">
        <f t="shared" si="34"/>
        <v>4</v>
      </c>
      <c r="AF36" s="18">
        <v>14</v>
      </c>
      <c r="AG36" s="13">
        <v>8</v>
      </c>
      <c r="AH36" s="13">
        <v>50</v>
      </c>
      <c r="AI36" s="16">
        <f t="shared" si="27"/>
        <v>12950</v>
      </c>
      <c r="AJ36" s="19">
        <f t="shared" si="35"/>
        <v>2</v>
      </c>
      <c r="AK36" s="13">
        <v>14</v>
      </c>
      <c r="AL36" s="13">
        <v>36</v>
      </c>
      <c r="AM36" s="13">
        <v>30</v>
      </c>
      <c r="AN36" s="16">
        <f t="shared" si="28"/>
        <v>14610</v>
      </c>
      <c r="AO36" s="19">
        <f t="shared" si="36"/>
        <v>2</v>
      </c>
      <c r="AP36" s="45">
        <v>16</v>
      </c>
      <c r="AQ36" s="45">
        <v>58</v>
      </c>
      <c r="AR36" s="45">
        <v>40</v>
      </c>
      <c r="AS36" s="20">
        <f t="shared" si="29"/>
        <v>23140</v>
      </c>
      <c r="AT36" s="30">
        <f t="shared" si="37"/>
        <v>5</v>
      </c>
      <c r="AU36" s="38">
        <f t="shared" si="21"/>
        <v>15</v>
      </c>
      <c r="AV36" s="41">
        <f t="shared" si="20"/>
        <v>15</v>
      </c>
    </row>
    <row r="37" spans="1:48" ht="12.75">
      <c r="A37" s="33">
        <v>11</v>
      </c>
      <c r="B37" s="13" t="s">
        <v>43</v>
      </c>
      <c r="C37" s="14">
        <v>10</v>
      </c>
      <c r="D37" s="15">
        <v>33</v>
      </c>
      <c r="E37" s="15" t="s">
        <v>0</v>
      </c>
      <c r="F37" s="107">
        <f t="shared" si="11"/>
        <v>37980</v>
      </c>
      <c r="G37" s="13">
        <v>10</v>
      </c>
      <c r="H37" s="13">
        <v>46</v>
      </c>
      <c r="I37" s="13"/>
      <c r="J37" s="16">
        <f t="shared" si="22"/>
        <v>780</v>
      </c>
      <c r="K37" s="19">
        <f t="shared" si="30"/>
        <v>12</v>
      </c>
      <c r="L37" s="18">
        <v>11</v>
      </c>
      <c r="M37" s="13">
        <v>21</v>
      </c>
      <c r="N37" s="13"/>
      <c r="O37" s="16">
        <f t="shared" si="23"/>
        <v>2880</v>
      </c>
      <c r="P37" s="19">
        <f t="shared" si="31"/>
        <v>9</v>
      </c>
      <c r="Q37" s="13">
        <v>11</v>
      </c>
      <c r="R37" s="13">
        <v>36</v>
      </c>
      <c r="S37" s="13"/>
      <c r="T37" s="16">
        <f t="shared" si="24"/>
        <v>3780</v>
      </c>
      <c r="U37" s="19">
        <f t="shared" si="32"/>
        <v>9</v>
      </c>
      <c r="V37" s="18">
        <v>12</v>
      </c>
      <c r="W37" s="13">
        <v>34</v>
      </c>
      <c r="X37" s="13"/>
      <c r="Y37" s="16">
        <f t="shared" si="25"/>
        <v>7260</v>
      </c>
      <c r="Z37" s="19">
        <f t="shared" si="33"/>
        <v>10</v>
      </c>
      <c r="AA37" s="13">
        <v>14</v>
      </c>
      <c r="AB37" s="13">
        <v>5</v>
      </c>
      <c r="AC37" s="13"/>
      <c r="AD37" s="16">
        <f t="shared" si="26"/>
        <v>12720</v>
      </c>
      <c r="AE37" s="19">
        <f t="shared" si="34"/>
        <v>7</v>
      </c>
      <c r="AF37" s="18">
        <v>14</v>
      </c>
      <c r="AG37" s="13">
        <v>35</v>
      </c>
      <c r="AH37" s="13"/>
      <c r="AI37" s="16">
        <f t="shared" si="27"/>
        <v>14520</v>
      </c>
      <c r="AJ37" s="19">
        <f t="shared" si="35"/>
        <v>9</v>
      </c>
      <c r="AK37" s="13">
        <v>15</v>
      </c>
      <c r="AL37" s="13">
        <v>40</v>
      </c>
      <c r="AM37" s="13"/>
      <c r="AN37" s="16">
        <f t="shared" si="28"/>
        <v>18420</v>
      </c>
      <c r="AO37" s="19">
        <f t="shared" si="36"/>
        <v>9</v>
      </c>
      <c r="AP37" s="45">
        <v>17</v>
      </c>
      <c r="AQ37" s="45">
        <v>4</v>
      </c>
      <c r="AR37" s="45"/>
      <c r="AS37" s="20">
        <f t="shared" si="29"/>
        <v>23460</v>
      </c>
      <c r="AT37" s="30">
        <f t="shared" si="37"/>
        <v>10</v>
      </c>
      <c r="AU37" s="38">
        <f t="shared" si="21"/>
        <v>0</v>
      </c>
      <c r="AV37" s="41">
        <f t="shared" si="20"/>
        <v>0</v>
      </c>
    </row>
    <row r="38" spans="1:48" ht="12.75">
      <c r="A38" s="33">
        <v>12</v>
      </c>
      <c r="B38" s="13" t="s">
        <v>44</v>
      </c>
      <c r="C38" s="14">
        <v>10</v>
      </c>
      <c r="D38" s="15">
        <v>33</v>
      </c>
      <c r="E38" s="15" t="s">
        <v>0</v>
      </c>
      <c r="F38" s="107">
        <f t="shared" si="11"/>
        <v>37980</v>
      </c>
      <c r="G38" s="13"/>
      <c r="H38" s="13"/>
      <c r="I38" s="13"/>
      <c r="J38" s="16">
        <f t="shared" si="22"/>
        <v>100000</v>
      </c>
      <c r="K38" s="19">
        <f t="shared" si="30"/>
      </c>
      <c r="L38" s="18"/>
      <c r="M38" s="13"/>
      <c r="N38" s="13"/>
      <c r="O38" s="16">
        <f t="shared" si="23"/>
        <v>100000</v>
      </c>
      <c r="P38" s="19">
        <f t="shared" si="31"/>
      </c>
      <c r="Q38" s="13"/>
      <c r="R38" s="13"/>
      <c r="S38" s="13"/>
      <c r="T38" s="16">
        <f t="shared" si="24"/>
        <v>100000</v>
      </c>
      <c r="U38" s="19">
        <f t="shared" si="32"/>
      </c>
      <c r="V38" s="18"/>
      <c r="W38" s="13"/>
      <c r="X38" s="13"/>
      <c r="Y38" s="16">
        <f t="shared" si="25"/>
        <v>100000</v>
      </c>
      <c r="Z38" s="19">
        <f t="shared" si="33"/>
      </c>
      <c r="AA38" s="13"/>
      <c r="AB38" s="13"/>
      <c r="AC38" s="13"/>
      <c r="AD38" s="16">
        <f t="shared" si="26"/>
        <v>100000</v>
      </c>
      <c r="AE38" s="19">
        <f t="shared" si="34"/>
      </c>
      <c r="AF38" s="18"/>
      <c r="AG38" s="13"/>
      <c r="AH38" s="13"/>
      <c r="AI38" s="16">
        <f t="shared" si="27"/>
        <v>100000</v>
      </c>
      <c r="AJ38" s="19">
        <f t="shared" si="35"/>
      </c>
      <c r="AK38" s="13"/>
      <c r="AL38" s="13"/>
      <c r="AM38" s="13"/>
      <c r="AN38" s="16">
        <f t="shared" si="28"/>
        <v>100000</v>
      </c>
      <c r="AO38" s="19">
        <f t="shared" si="36"/>
      </c>
      <c r="AP38" s="45"/>
      <c r="AQ38" s="45"/>
      <c r="AR38" s="45"/>
      <c r="AS38" s="20">
        <f t="shared" si="29"/>
        <v>100000</v>
      </c>
      <c r="AT38" s="30">
        <f t="shared" si="37"/>
      </c>
      <c r="AU38" s="38">
        <f t="shared" si="21"/>
        <v>0</v>
      </c>
      <c r="AV38" s="41">
        <f t="shared" si="20"/>
        <v>0</v>
      </c>
    </row>
    <row r="39" spans="1:48" ht="12.75">
      <c r="A39" s="33">
        <v>13</v>
      </c>
      <c r="B39" s="13" t="s">
        <v>45</v>
      </c>
      <c r="C39" s="14">
        <v>10</v>
      </c>
      <c r="D39" s="15">
        <v>33</v>
      </c>
      <c r="E39" s="15" t="s">
        <v>0</v>
      </c>
      <c r="F39" s="107">
        <f t="shared" si="11"/>
        <v>37980</v>
      </c>
      <c r="G39" s="13">
        <v>10</v>
      </c>
      <c r="H39" s="13">
        <v>44</v>
      </c>
      <c r="I39" s="13">
        <v>33</v>
      </c>
      <c r="J39" s="16">
        <f t="shared" si="22"/>
        <v>693</v>
      </c>
      <c r="K39" s="19">
        <f t="shared" si="30"/>
        <v>8</v>
      </c>
      <c r="L39" s="18">
        <v>11</v>
      </c>
      <c r="M39" s="13">
        <v>15</v>
      </c>
      <c r="N39" s="13">
        <v>5</v>
      </c>
      <c r="O39" s="16">
        <f t="shared" si="23"/>
        <v>2525</v>
      </c>
      <c r="P39" s="19">
        <f t="shared" si="31"/>
        <v>8</v>
      </c>
      <c r="Q39" s="13">
        <v>11</v>
      </c>
      <c r="R39" s="13">
        <v>23</v>
      </c>
      <c r="S39" s="13">
        <v>6</v>
      </c>
      <c r="T39" s="16">
        <f t="shared" si="24"/>
        <v>3006</v>
      </c>
      <c r="U39" s="19">
        <f t="shared" si="32"/>
        <v>7</v>
      </c>
      <c r="V39" s="18">
        <v>11</v>
      </c>
      <c r="W39" s="13">
        <v>46</v>
      </c>
      <c r="X39" s="13">
        <v>30</v>
      </c>
      <c r="Y39" s="16">
        <f t="shared" si="25"/>
        <v>4410</v>
      </c>
      <c r="Z39" s="19">
        <f t="shared" si="33"/>
        <v>8</v>
      </c>
      <c r="AA39" s="13"/>
      <c r="AB39" s="13"/>
      <c r="AC39" s="13"/>
      <c r="AD39" s="16">
        <f t="shared" si="26"/>
        <v>100000</v>
      </c>
      <c r="AE39" s="19">
        <f t="shared" si="34"/>
      </c>
      <c r="AF39" s="18">
        <v>15</v>
      </c>
      <c r="AG39" s="13">
        <v>21</v>
      </c>
      <c r="AH39" s="13">
        <v>30</v>
      </c>
      <c r="AI39" s="16">
        <f t="shared" si="27"/>
        <v>17310</v>
      </c>
      <c r="AJ39" s="19">
        <f t="shared" si="35"/>
        <v>12</v>
      </c>
      <c r="AK39" s="13">
        <v>16</v>
      </c>
      <c r="AL39" s="13">
        <v>7</v>
      </c>
      <c r="AM39" s="13">
        <v>15</v>
      </c>
      <c r="AN39" s="16">
        <f t="shared" si="28"/>
        <v>20055</v>
      </c>
      <c r="AO39" s="19">
        <f t="shared" si="36"/>
        <v>10</v>
      </c>
      <c r="AP39" s="45">
        <v>17</v>
      </c>
      <c r="AQ39" s="45"/>
      <c r="AR39" s="45"/>
      <c r="AS39" s="20">
        <f t="shared" si="29"/>
        <v>23220</v>
      </c>
      <c r="AT39" s="30">
        <f t="shared" si="37"/>
        <v>6</v>
      </c>
      <c r="AU39" s="38">
        <f t="shared" si="21"/>
        <v>0</v>
      </c>
      <c r="AV39" s="41">
        <f t="shared" si="20"/>
        <v>0</v>
      </c>
    </row>
    <row r="40" spans="1:48" ht="12.75">
      <c r="A40" s="33">
        <v>14</v>
      </c>
      <c r="B40" s="13"/>
      <c r="C40" s="14" t="s">
        <v>0</v>
      </c>
      <c r="D40" s="15" t="s">
        <v>0</v>
      </c>
      <c r="E40" s="15" t="s">
        <v>0</v>
      </c>
      <c r="F40" s="107">
        <f t="shared" si="11"/>
        <v>100000</v>
      </c>
      <c r="G40" s="13"/>
      <c r="H40" s="13"/>
      <c r="I40" s="13"/>
      <c r="J40" s="16">
        <f t="shared" si="22"/>
        <v>100000</v>
      </c>
      <c r="K40" s="19">
        <f t="shared" si="30"/>
      </c>
      <c r="L40" s="18"/>
      <c r="M40" s="13"/>
      <c r="N40" s="13"/>
      <c r="O40" s="16">
        <f t="shared" si="23"/>
        <v>100000</v>
      </c>
      <c r="P40" s="19">
        <f t="shared" si="31"/>
      </c>
      <c r="Q40" s="13"/>
      <c r="R40" s="13"/>
      <c r="S40" s="13"/>
      <c r="T40" s="16">
        <f t="shared" si="24"/>
        <v>100000</v>
      </c>
      <c r="U40" s="19">
        <f t="shared" si="32"/>
      </c>
      <c r="V40" s="18"/>
      <c r="W40" s="13"/>
      <c r="X40" s="13"/>
      <c r="Y40" s="16">
        <f t="shared" si="25"/>
        <v>100000</v>
      </c>
      <c r="Z40" s="19">
        <f t="shared" si="33"/>
      </c>
      <c r="AA40" s="13"/>
      <c r="AB40" s="13"/>
      <c r="AC40" s="13"/>
      <c r="AD40" s="16">
        <f t="shared" si="26"/>
        <v>100000</v>
      </c>
      <c r="AE40" s="19">
        <f t="shared" si="34"/>
      </c>
      <c r="AF40" s="18"/>
      <c r="AG40" s="13"/>
      <c r="AH40" s="13"/>
      <c r="AI40" s="16">
        <f t="shared" si="27"/>
        <v>100000</v>
      </c>
      <c r="AJ40" s="19">
        <f t="shared" si="35"/>
      </c>
      <c r="AK40" s="13"/>
      <c r="AL40" s="13"/>
      <c r="AM40" s="13"/>
      <c r="AN40" s="16">
        <f t="shared" si="28"/>
        <v>100000</v>
      </c>
      <c r="AO40" s="19">
        <f t="shared" si="36"/>
      </c>
      <c r="AP40" s="45"/>
      <c r="AQ40" s="45"/>
      <c r="AR40" s="45"/>
      <c r="AS40" s="20">
        <f t="shared" si="29"/>
        <v>100000</v>
      </c>
      <c r="AT40" s="30">
        <f t="shared" si="37"/>
      </c>
      <c r="AU40" s="38">
        <f t="shared" si="21"/>
        <v>0</v>
      </c>
      <c r="AV40" s="41">
        <f t="shared" si="20"/>
        <v>0</v>
      </c>
    </row>
    <row r="41" spans="1:48" ht="12.75">
      <c r="A41" s="33">
        <v>15</v>
      </c>
      <c r="B41" s="13"/>
      <c r="C41" s="14" t="s">
        <v>0</v>
      </c>
      <c r="D41" s="15" t="s">
        <v>0</v>
      </c>
      <c r="E41" s="15" t="s">
        <v>0</v>
      </c>
      <c r="F41" s="107">
        <f t="shared" si="11"/>
        <v>100000</v>
      </c>
      <c r="G41" s="13"/>
      <c r="H41" s="13"/>
      <c r="I41" s="13"/>
      <c r="J41" s="16">
        <f t="shared" si="22"/>
        <v>100000</v>
      </c>
      <c r="K41" s="19">
        <f t="shared" si="30"/>
      </c>
      <c r="L41" s="18"/>
      <c r="M41" s="13"/>
      <c r="N41" s="13"/>
      <c r="O41" s="16">
        <f t="shared" si="23"/>
        <v>100000</v>
      </c>
      <c r="P41" s="19">
        <f t="shared" si="31"/>
      </c>
      <c r="Q41" s="13"/>
      <c r="R41" s="13"/>
      <c r="S41" s="13"/>
      <c r="T41" s="16">
        <f t="shared" si="24"/>
        <v>100000</v>
      </c>
      <c r="U41" s="19">
        <f t="shared" si="32"/>
      </c>
      <c r="V41" s="18"/>
      <c r="W41" s="13"/>
      <c r="X41" s="13"/>
      <c r="Y41" s="16">
        <f t="shared" si="25"/>
        <v>100000</v>
      </c>
      <c r="Z41" s="19">
        <f t="shared" si="33"/>
      </c>
      <c r="AA41" s="13"/>
      <c r="AB41" s="13"/>
      <c r="AC41" s="13"/>
      <c r="AD41" s="16">
        <f t="shared" si="26"/>
        <v>100000</v>
      </c>
      <c r="AE41" s="19">
        <f t="shared" si="34"/>
      </c>
      <c r="AF41" s="18"/>
      <c r="AG41" s="13"/>
      <c r="AH41" s="13"/>
      <c r="AI41" s="16">
        <f t="shared" si="27"/>
        <v>100000</v>
      </c>
      <c r="AJ41" s="19">
        <f t="shared" si="35"/>
      </c>
      <c r="AK41" s="13"/>
      <c r="AL41" s="13"/>
      <c r="AM41" s="13"/>
      <c r="AN41" s="16">
        <f t="shared" si="28"/>
        <v>100000</v>
      </c>
      <c r="AO41" s="19">
        <f t="shared" si="36"/>
      </c>
      <c r="AP41" s="45"/>
      <c r="AQ41" s="45"/>
      <c r="AR41" s="45"/>
      <c r="AS41" s="20">
        <f t="shared" si="29"/>
        <v>100000</v>
      </c>
      <c r="AT41" s="30">
        <f t="shared" si="37"/>
      </c>
      <c r="AU41" s="38">
        <f t="shared" si="21"/>
        <v>0</v>
      </c>
      <c r="AV41" s="41">
        <f t="shared" si="20"/>
        <v>0</v>
      </c>
    </row>
    <row r="42" spans="1:48" ht="12.75">
      <c r="A42" s="33">
        <v>16</v>
      </c>
      <c r="B42" s="13"/>
      <c r="C42" s="14" t="s">
        <v>0</v>
      </c>
      <c r="D42" s="15" t="s">
        <v>0</v>
      </c>
      <c r="E42" s="15" t="s">
        <v>0</v>
      </c>
      <c r="F42" s="107">
        <f t="shared" si="11"/>
        <v>100000</v>
      </c>
      <c r="G42" s="13"/>
      <c r="H42" s="13"/>
      <c r="I42" s="13"/>
      <c r="J42" s="16">
        <f t="shared" si="22"/>
        <v>100000</v>
      </c>
      <c r="K42" s="19">
        <f t="shared" si="30"/>
      </c>
      <c r="L42" s="18"/>
      <c r="M42" s="13"/>
      <c r="N42" s="13"/>
      <c r="O42" s="16">
        <f t="shared" si="23"/>
        <v>100000</v>
      </c>
      <c r="P42" s="19">
        <f t="shared" si="31"/>
      </c>
      <c r="Q42" s="13"/>
      <c r="R42" s="13"/>
      <c r="S42" s="13"/>
      <c r="T42" s="16">
        <f t="shared" si="24"/>
        <v>100000</v>
      </c>
      <c r="U42" s="19">
        <f t="shared" si="32"/>
      </c>
      <c r="V42" s="18"/>
      <c r="W42" s="13"/>
      <c r="X42" s="13"/>
      <c r="Y42" s="16">
        <f t="shared" si="25"/>
        <v>100000</v>
      </c>
      <c r="Z42" s="19">
        <f t="shared" si="33"/>
      </c>
      <c r="AA42" s="13"/>
      <c r="AB42" s="13"/>
      <c r="AC42" s="13"/>
      <c r="AD42" s="16">
        <f t="shared" si="26"/>
        <v>100000</v>
      </c>
      <c r="AE42" s="19">
        <f t="shared" si="34"/>
      </c>
      <c r="AF42" s="18"/>
      <c r="AG42" s="13"/>
      <c r="AH42" s="13"/>
      <c r="AI42" s="16">
        <f t="shared" si="27"/>
        <v>100000</v>
      </c>
      <c r="AJ42" s="19">
        <f t="shared" si="35"/>
      </c>
      <c r="AK42" s="13"/>
      <c r="AL42" s="13"/>
      <c r="AM42" s="13"/>
      <c r="AN42" s="16">
        <f t="shared" si="28"/>
        <v>100000</v>
      </c>
      <c r="AO42" s="19">
        <f t="shared" si="36"/>
      </c>
      <c r="AP42" s="45"/>
      <c r="AQ42" s="45"/>
      <c r="AR42" s="45"/>
      <c r="AS42" s="20">
        <f t="shared" si="29"/>
        <v>100000</v>
      </c>
      <c r="AT42" s="30">
        <f t="shared" si="37"/>
      </c>
      <c r="AU42" s="38">
        <f t="shared" si="21"/>
        <v>0</v>
      </c>
      <c r="AV42" s="41">
        <f t="shared" si="20"/>
        <v>0</v>
      </c>
    </row>
    <row r="43" spans="1:48" ht="12.75">
      <c r="A43" s="33">
        <v>17</v>
      </c>
      <c r="B43" s="13"/>
      <c r="C43" s="14" t="s">
        <v>0</v>
      </c>
      <c r="D43" s="15" t="s">
        <v>0</v>
      </c>
      <c r="E43" s="15" t="s">
        <v>0</v>
      </c>
      <c r="F43" s="107">
        <f t="shared" si="11"/>
        <v>100000</v>
      </c>
      <c r="G43" s="13"/>
      <c r="H43" s="13"/>
      <c r="I43" s="13"/>
      <c r="J43" s="16">
        <f t="shared" si="22"/>
        <v>100000</v>
      </c>
      <c r="K43" s="19">
        <f t="shared" si="30"/>
      </c>
      <c r="L43" s="18"/>
      <c r="M43" s="13"/>
      <c r="N43" s="13"/>
      <c r="O43" s="16">
        <f t="shared" si="23"/>
        <v>100000</v>
      </c>
      <c r="P43" s="19">
        <f t="shared" si="31"/>
      </c>
      <c r="Q43" s="13"/>
      <c r="R43" s="13"/>
      <c r="S43" s="13"/>
      <c r="T43" s="16">
        <f t="shared" si="24"/>
        <v>100000</v>
      </c>
      <c r="U43" s="19">
        <f t="shared" si="32"/>
      </c>
      <c r="V43" s="18"/>
      <c r="W43" s="13"/>
      <c r="X43" s="13"/>
      <c r="Y43" s="16">
        <f t="shared" si="25"/>
        <v>100000</v>
      </c>
      <c r="Z43" s="19">
        <f t="shared" si="33"/>
      </c>
      <c r="AA43" s="13"/>
      <c r="AB43" s="13"/>
      <c r="AC43" s="13"/>
      <c r="AD43" s="16">
        <f t="shared" si="26"/>
        <v>100000</v>
      </c>
      <c r="AE43" s="19">
        <f t="shared" si="34"/>
      </c>
      <c r="AF43" s="18"/>
      <c r="AG43" s="13"/>
      <c r="AH43" s="13"/>
      <c r="AI43" s="16">
        <f t="shared" si="27"/>
        <v>100000</v>
      </c>
      <c r="AJ43" s="19">
        <f t="shared" si="35"/>
      </c>
      <c r="AK43" s="13"/>
      <c r="AL43" s="13"/>
      <c r="AM43" s="13"/>
      <c r="AN43" s="16">
        <f t="shared" si="28"/>
        <v>100000</v>
      </c>
      <c r="AO43" s="19">
        <f t="shared" si="36"/>
      </c>
      <c r="AP43" s="45"/>
      <c r="AQ43" s="45"/>
      <c r="AR43" s="45"/>
      <c r="AS43" s="20">
        <f t="shared" si="29"/>
        <v>100000</v>
      </c>
      <c r="AT43" s="30">
        <f t="shared" si="37"/>
      </c>
      <c r="AU43" s="38">
        <f t="shared" si="21"/>
        <v>0</v>
      </c>
      <c r="AV43" s="41">
        <f t="shared" si="20"/>
        <v>0</v>
      </c>
    </row>
    <row r="44" spans="1:48" ht="12.75">
      <c r="A44" s="33">
        <v>18</v>
      </c>
      <c r="B44" s="13"/>
      <c r="C44" s="14" t="s">
        <v>0</v>
      </c>
      <c r="D44" s="15" t="s">
        <v>0</v>
      </c>
      <c r="E44" s="15" t="s">
        <v>0</v>
      </c>
      <c r="F44" s="107">
        <f t="shared" si="11"/>
        <v>100000</v>
      </c>
      <c r="G44" s="13"/>
      <c r="H44" s="13"/>
      <c r="I44" s="13"/>
      <c r="J44" s="16">
        <f t="shared" si="22"/>
        <v>100000</v>
      </c>
      <c r="K44" s="19">
        <f t="shared" si="30"/>
      </c>
      <c r="L44" s="18"/>
      <c r="M44" s="13"/>
      <c r="N44" s="13"/>
      <c r="O44" s="16">
        <f t="shared" si="23"/>
        <v>100000</v>
      </c>
      <c r="P44" s="19">
        <f t="shared" si="31"/>
      </c>
      <c r="Q44" s="13"/>
      <c r="R44" s="13"/>
      <c r="S44" s="13"/>
      <c r="T44" s="16">
        <f t="shared" si="24"/>
        <v>100000</v>
      </c>
      <c r="U44" s="19">
        <f t="shared" si="32"/>
      </c>
      <c r="V44" s="18"/>
      <c r="W44" s="13"/>
      <c r="X44" s="13"/>
      <c r="Y44" s="16">
        <f t="shared" si="25"/>
        <v>100000</v>
      </c>
      <c r="Z44" s="19">
        <f t="shared" si="33"/>
      </c>
      <c r="AA44" s="13"/>
      <c r="AB44" s="13"/>
      <c r="AC44" s="13"/>
      <c r="AD44" s="16">
        <f t="shared" si="26"/>
        <v>100000</v>
      </c>
      <c r="AE44" s="19">
        <f t="shared" si="34"/>
      </c>
      <c r="AF44" s="18"/>
      <c r="AG44" s="13"/>
      <c r="AH44" s="13"/>
      <c r="AI44" s="16">
        <f t="shared" si="27"/>
        <v>100000</v>
      </c>
      <c r="AJ44" s="19">
        <f t="shared" si="35"/>
      </c>
      <c r="AK44" s="13"/>
      <c r="AL44" s="13"/>
      <c r="AM44" s="13"/>
      <c r="AN44" s="16">
        <f t="shared" si="28"/>
        <v>100000</v>
      </c>
      <c r="AO44" s="19">
        <f t="shared" si="36"/>
      </c>
      <c r="AP44" s="45"/>
      <c r="AQ44" s="45"/>
      <c r="AR44" s="45"/>
      <c r="AS44" s="20">
        <f t="shared" si="29"/>
        <v>100000</v>
      </c>
      <c r="AT44" s="30">
        <f t="shared" si="37"/>
      </c>
      <c r="AU44" s="38">
        <f t="shared" si="21"/>
        <v>0</v>
      </c>
      <c r="AV44" s="41">
        <f t="shared" si="20"/>
        <v>0</v>
      </c>
    </row>
    <row r="45" spans="1:48" ht="12.75">
      <c r="A45" s="33">
        <v>19</v>
      </c>
      <c r="B45" s="13"/>
      <c r="C45" s="14" t="s">
        <v>0</v>
      </c>
      <c r="D45" s="15" t="s">
        <v>0</v>
      </c>
      <c r="E45" s="15" t="s">
        <v>0</v>
      </c>
      <c r="F45" s="107">
        <f t="shared" si="11"/>
        <v>100000</v>
      </c>
      <c r="G45" s="13"/>
      <c r="H45" s="13"/>
      <c r="I45" s="13"/>
      <c r="J45" s="16">
        <f t="shared" si="22"/>
        <v>100000</v>
      </c>
      <c r="K45" s="19">
        <f>IF(J45&lt;&gt;100000,1+COUNTIF(J$27:J$46,"&lt;"&amp;J45),"")</f>
      </c>
      <c r="L45" s="18"/>
      <c r="M45" s="13"/>
      <c r="N45" s="13"/>
      <c r="O45" s="16">
        <f t="shared" si="23"/>
        <v>100000</v>
      </c>
      <c r="P45" s="19">
        <f>IF(O45&lt;&gt;100000,1+COUNTIF(O$27:O$46,"&lt;"&amp;O45),"")</f>
      </c>
      <c r="Q45" s="13"/>
      <c r="R45" s="13"/>
      <c r="S45" s="13"/>
      <c r="T45" s="16">
        <f t="shared" si="24"/>
        <v>100000</v>
      </c>
      <c r="U45" s="19">
        <f>IF(T45&lt;&gt;100000,1+COUNTIF(T$27:T$46,"&lt;"&amp;T45),"")</f>
      </c>
      <c r="V45" s="18"/>
      <c r="W45" s="13"/>
      <c r="X45" s="13"/>
      <c r="Y45" s="16">
        <f t="shared" si="25"/>
        <v>100000</v>
      </c>
      <c r="Z45" s="19">
        <f>IF(Y45&lt;&gt;100000,1+COUNTIF(Y$27:Y$46,"&lt;"&amp;Y45),"")</f>
      </c>
      <c r="AA45" s="13"/>
      <c r="AB45" s="13"/>
      <c r="AC45" s="13"/>
      <c r="AD45" s="16">
        <f t="shared" si="26"/>
        <v>100000</v>
      </c>
      <c r="AE45" s="19">
        <f>IF(AD45&lt;&gt;100000,1+COUNTIF(AD$27:AD$46,"&lt;"&amp;AD45),"")</f>
      </c>
      <c r="AF45" s="18"/>
      <c r="AG45" s="13"/>
      <c r="AH45" s="13"/>
      <c r="AI45" s="16">
        <f t="shared" si="27"/>
        <v>100000</v>
      </c>
      <c r="AJ45" s="19">
        <f>IF(AI45&lt;&gt;100000,1+COUNTIF(AI$27:AI$46,"&lt;"&amp;AI45),"")</f>
      </c>
      <c r="AK45" s="13"/>
      <c r="AL45" s="13"/>
      <c r="AM45" s="13"/>
      <c r="AN45" s="16">
        <f t="shared" si="28"/>
        <v>100000</v>
      </c>
      <c r="AO45" s="19">
        <f>IF(AN45&lt;&gt;100000,1+COUNTIF(AN$27:AN$46,"&lt;"&amp;AN45),"")</f>
      </c>
      <c r="AP45" s="45"/>
      <c r="AQ45" s="45"/>
      <c r="AR45" s="45"/>
      <c r="AS45" s="20">
        <f t="shared" si="29"/>
        <v>100000</v>
      </c>
      <c r="AT45" s="30">
        <f>IF(AS45&lt;&gt;100000,1+COUNTIF(AS$27:AS$46,"&lt;"&amp;AS45),"")</f>
      </c>
      <c r="AU45" s="38">
        <f t="shared" si="21"/>
        <v>0</v>
      </c>
      <c r="AV45" s="41">
        <f>IF(P45=1,20,IF(P45=2,10,IF(P45=3,5,0)))+IF(Z45=1,20,IF(Z45=2,10,IF(Z45=3,5,0)))+IF(AO45=1,20,IF(AO45=2,10,IF(AO45=3,5,0)))</f>
        <v>0</v>
      </c>
    </row>
    <row r="46" spans="1:48" ht="13.5" thickBot="1">
      <c r="A46" s="34">
        <v>20</v>
      </c>
      <c r="B46" s="21"/>
      <c r="C46" s="22" t="s">
        <v>0</v>
      </c>
      <c r="D46" s="23" t="s">
        <v>0</v>
      </c>
      <c r="E46" s="23" t="s">
        <v>0</v>
      </c>
      <c r="F46" s="108">
        <f t="shared" si="11"/>
        <v>100000</v>
      </c>
      <c r="G46" s="21"/>
      <c r="H46" s="21"/>
      <c r="I46" s="21"/>
      <c r="J46" s="24">
        <f>IF(I46+60*H46+3600*G46&gt;0,I46+60*H46+3600*G46-$F46,100000)</f>
        <v>100000</v>
      </c>
      <c r="K46" s="27">
        <f>IF(J46&lt;&gt;100000,1+COUNTIF(J$27:J$46,"&lt;"&amp;J46),"")</f>
      </c>
      <c r="L46" s="26"/>
      <c r="M46" s="21"/>
      <c r="N46" s="21"/>
      <c r="O46" s="24">
        <f>IF(N46+60*M46+3600*L46&gt;0,N46+60*M46+3600*L46-$F46,100000)</f>
        <v>100000</v>
      </c>
      <c r="P46" s="27">
        <f>IF(O46&lt;&gt;100000,1+COUNTIF(O$27:O$46,"&lt;"&amp;O46),"")</f>
      </c>
      <c r="Q46" s="21"/>
      <c r="R46" s="21"/>
      <c r="S46" s="21"/>
      <c r="T46" s="24">
        <f>IF(S46+60*R46+3600*Q46&gt;0,S46+60*R46+3600*Q46-$F46,100000)</f>
        <v>100000</v>
      </c>
      <c r="U46" s="27">
        <f>IF(T46&lt;&gt;100000,1+COUNTIF(T$27:T$46,"&lt;"&amp;T46),"")</f>
      </c>
      <c r="V46" s="26"/>
      <c r="W46" s="21"/>
      <c r="X46" s="21"/>
      <c r="Y46" s="24">
        <f>IF(X46+60*W46+3600*V46&gt;0,X46+60*W46+3600*V46-$F46,100000)</f>
        <v>100000</v>
      </c>
      <c r="Z46" s="27">
        <f>IF(Y46&lt;&gt;100000,1+COUNTIF(Y$27:Y$46,"&lt;"&amp;Y46),"")</f>
      </c>
      <c r="AA46" s="21"/>
      <c r="AB46" s="21"/>
      <c r="AC46" s="21"/>
      <c r="AD46" s="24">
        <f>IF(AC46+60*AB46+3600*AA46&gt;0,AC46+60*AB46+3600*AA46-$F46,100000)</f>
        <v>100000</v>
      </c>
      <c r="AE46" s="27">
        <f>IF(AD46&lt;&gt;100000,1+COUNTIF(AD$27:AD$46,"&lt;"&amp;AD46),"")</f>
      </c>
      <c r="AF46" s="26"/>
      <c r="AG46" s="21"/>
      <c r="AH46" s="21"/>
      <c r="AI46" s="24">
        <f>IF(AH46+60*AG46+3600*AF46&gt;0,AH46+60*AG46+3600*AF46-$F46,100000)</f>
        <v>100000</v>
      </c>
      <c r="AJ46" s="27">
        <f>IF(AI46&lt;&gt;100000,1+COUNTIF(AI$27:AI$46,"&lt;"&amp;AI46),"")</f>
      </c>
      <c r="AK46" s="21"/>
      <c r="AL46" s="21"/>
      <c r="AM46" s="21"/>
      <c r="AN46" s="24">
        <f>IF(AM46+60*AL46+3600*AK46&gt;0,AM46+60*AL46+3600*AK46-$F46,100000)</f>
        <v>100000</v>
      </c>
      <c r="AO46" s="27">
        <f>IF(AN46&lt;&gt;100000,1+COUNTIF(AN$27:AN$46,"&lt;"&amp;AN46),"")</f>
      </c>
      <c r="AP46" s="46"/>
      <c r="AQ46" s="46"/>
      <c r="AR46" s="46"/>
      <c r="AS46" s="28">
        <f>IF(AR46+60*AQ46+3600*AP46&gt;0,AR46+60*AQ46+3600*AP46-$F46,100000)</f>
        <v>100000</v>
      </c>
      <c r="AT46" s="31">
        <f>IF(AS46&lt;&gt;100000,1+COUNTIF(AS$27:AS$46,"&lt;"&amp;AS46),"")</f>
      </c>
      <c r="AU46" s="39">
        <f t="shared" si="21"/>
        <v>0</v>
      </c>
      <c r="AV46" s="43">
        <f>IF(P46=1,20,IF(P46=2,10,IF(P46=3,5,0)))+IF(Z46=1,20,IF(Z46=2,10,IF(Z46=3,5,0)))+IF(AO46=1,20,IF(AO46=2,10,IF(AO46=3,5,0)))</f>
        <v>0</v>
      </c>
    </row>
    <row r="49" spans="1:2" ht="18" customHeight="1" thickBot="1">
      <c r="A49" s="2" t="s">
        <v>5</v>
      </c>
      <c r="B49" s="2"/>
    </row>
    <row r="50" spans="1:47" ht="23.25" customHeight="1" thickBot="1">
      <c r="A50" s="51" t="s">
        <v>2</v>
      </c>
      <c r="B50" s="51" t="s">
        <v>1</v>
      </c>
      <c r="C50" s="110"/>
      <c r="D50" s="110"/>
      <c r="E50" s="104"/>
      <c r="F50" s="54"/>
      <c r="G50" s="109" t="s">
        <v>11</v>
      </c>
      <c r="H50" s="109"/>
      <c r="I50" s="109"/>
      <c r="J50" s="109"/>
      <c r="K50" s="109"/>
      <c r="L50" s="111" t="s">
        <v>13</v>
      </c>
      <c r="M50" s="112"/>
      <c r="N50" s="112"/>
      <c r="O50" s="112"/>
      <c r="P50" s="113"/>
      <c r="Q50" s="111" t="s">
        <v>12</v>
      </c>
      <c r="R50" s="112"/>
      <c r="S50" s="112"/>
      <c r="T50" s="112"/>
      <c r="U50" s="113"/>
      <c r="AU50" s="1" t="s">
        <v>75</v>
      </c>
    </row>
    <row r="51" spans="1:47" ht="12.75">
      <c r="A51" s="32">
        <v>1</v>
      </c>
      <c r="B51" s="5" t="s">
        <v>6</v>
      </c>
      <c r="C51" s="76"/>
      <c r="D51" s="77"/>
      <c r="E51" s="5"/>
      <c r="F51" s="78"/>
      <c r="G51" s="44">
        <f>IF(J51&lt;&gt;200000,FLOOR(J51,3600)/3600,"")</f>
        <v>9</v>
      </c>
      <c r="H51" s="44">
        <f>IF(J51&lt;&gt;200000,FLOOR(J51-G51*3600,60)/60,"")</f>
        <v>50</v>
      </c>
      <c r="I51" s="44">
        <f>IF(J51&lt;&gt;200000,J51-G51*3600-H51*60,"")</f>
        <v>25</v>
      </c>
      <c r="J51" s="79">
        <f>AS3+AS27</f>
        <v>35425</v>
      </c>
      <c r="K51" s="29">
        <f>IF(J51&lt;&gt;200000,1+COUNTIF(J$51:J$70,"&lt;"&amp;J51),"")</f>
        <v>6</v>
      </c>
      <c r="L51" s="80"/>
      <c r="M51" s="81"/>
      <c r="N51" s="81">
        <f>IF(O51&lt;&gt;0,O51,"")</f>
        <v>20</v>
      </c>
      <c r="O51" s="81">
        <f>AU3+AU27</f>
        <v>20</v>
      </c>
      <c r="P51" s="82">
        <f>IF(O51&lt;&gt;0,1+COUNTIF(O$51:O$70,"&gt;"&amp;O51),"")</f>
        <v>4</v>
      </c>
      <c r="Q51" s="83"/>
      <c r="R51" s="83"/>
      <c r="S51" s="83">
        <f>IF(T51&lt;&gt;0,T51,"")</f>
        <v>25</v>
      </c>
      <c r="T51" s="83">
        <f>AV3+AV27</f>
        <v>25</v>
      </c>
      <c r="U51" s="84">
        <f>IF(T51&lt;&gt;0,1+COUNTIF(T$51:T$70,"&gt;"&amp;T51),"")</f>
        <v>3</v>
      </c>
      <c r="V51" s="1" t="s">
        <v>63</v>
      </c>
      <c r="AU51" s="1">
        <v>20.7</v>
      </c>
    </row>
    <row r="52" spans="1:22" ht="12.75">
      <c r="A52" s="33">
        <v>2</v>
      </c>
      <c r="B52" s="13" t="s">
        <v>7</v>
      </c>
      <c r="C52" s="47"/>
      <c r="D52" s="48"/>
      <c r="E52" s="13"/>
      <c r="F52" s="52"/>
      <c r="G52" s="45">
        <f>IF(J52&lt;&gt;200000,FLOOR(J52,3600)/3600,"")</f>
        <v>9</v>
      </c>
      <c r="H52" s="45">
        <f>IF(J52&lt;&gt;200000,FLOOR(J52-G52*3600,60)/60,"")</f>
        <v>18</v>
      </c>
      <c r="I52" s="45">
        <f>IF(J52&lt;&gt;200000,J52-G52*3600-H52*60,"")</f>
        <v>50</v>
      </c>
      <c r="J52" s="55">
        <f>AS4+AS28</f>
        <v>33530</v>
      </c>
      <c r="K52" s="30">
        <f>IF(J52&lt;&gt;200000,1+COUNTIF(J$51:J$70,"&lt;"&amp;J52),"")</f>
        <v>4</v>
      </c>
      <c r="L52" s="57"/>
      <c r="M52" s="58"/>
      <c r="N52" s="58">
        <f>IF(O52&lt;&gt;0,O52,"")</f>
        <v>5</v>
      </c>
      <c r="O52" s="58">
        <f>AU4+AU28</f>
        <v>5</v>
      </c>
      <c r="P52" s="59">
        <f>IF(O52&lt;&gt;0,1+COUNTIF(O$51:O$70,"&gt;"&amp;O52),"")</f>
        <v>8</v>
      </c>
      <c r="Q52" s="63"/>
      <c r="R52" s="63"/>
      <c r="S52" s="63">
        <f>IF(T52&lt;&gt;0,T52,"")</f>
      </c>
      <c r="T52" s="63">
        <f>AV4+AV28</f>
        <v>0</v>
      </c>
      <c r="U52" s="64">
        <f>IF(T52&lt;&gt;0,1+COUNTIF(T$51:T$70,"&gt;"&amp;T52),"")</f>
      </c>
      <c r="V52" s="1" t="s">
        <v>67</v>
      </c>
    </row>
    <row r="53" spans="1:47" ht="12.75">
      <c r="A53" s="33">
        <v>3</v>
      </c>
      <c r="B53" s="13" t="s">
        <v>8</v>
      </c>
      <c r="C53" s="47"/>
      <c r="D53" s="48"/>
      <c r="E53" s="13"/>
      <c r="F53" s="52"/>
      <c r="G53" s="45">
        <f aca="true" t="shared" si="38" ref="G53:G70">IF(J53&lt;&gt;200000,FLOOR(J53,3600)/3600,"")</f>
        <v>34</v>
      </c>
      <c r="H53" s="45">
        <f aca="true" t="shared" si="39" ref="H53:H70">IF(J53&lt;&gt;200000,FLOOR(J53-G53*3600,60)/60,"")</f>
        <v>8</v>
      </c>
      <c r="I53" s="45">
        <f aca="true" t="shared" si="40" ref="I53:I70">IF(J53&lt;&gt;200000,J53-G53*3600-H53*60,"")</f>
        <v>30</v>
      </c>
      <c r="J53" s="55">
        <f aca="true" t="shared" si="41" ref="J53:J70">AS5+AS29</f>
        <v>122910</v>
      </c>
      <c r="K53" s="30">
        <f aca="true" t="shared" si="42" ref="K53:K70">IF(J53&lt;&gt;200000,1+COUNTIF(J$51:J$70,"&lt;"&amp;J53),"")</f>
        <v>8</v>
      </c>
      <c r="L53" s="57"/>
      <c r="M53" s="58"/>
      <c r="N53" s="58">
        <f aca="true" t="shared" si="43" ref="N53:N70">IF(O53&lt;&gt;0,O53,"")</f>
        <v>5</v>
      </c>
      <c r="O53" s="58">
        <f aca="true" t="shared" si="44" ref="O53:O70">AU5+AU29</f>
        <v>5</v>
      </c>
      <c r="P53" s="59">
        <f aca="true" t="shared" si="45" ref="P53:P70">IF(O53&lt;&gt;0,1+COUNTIF(O$51:O$70,"&gt;"&amp;O53),"")</f>
        <v>8</v>
      </c>
      <c r="Q53" s="63"/>
      <c r="R53" s="63"/>
      <c r="S53" s="63">
        <f aca="true" t="shared" si="46" ref="S53:S70">IF(T53&lt;&gt;0,T53,"")</f>
      </c>
      <c r="T53" s="63">
        <f aca="true" t="shared" si="47" ref="T53:T70">AV5+AV29</f>
        <v>0</v>
      </c>
      <c r="U53" s="64">
        <f aca="true" t="shared" si="48" ref="U53:U70">IF(T53&lt;&gt;0,1+COUNTIF(T$51:T$70,"&gt;"&amp;T53),"")</f>
      </c>
      <c r="V53" s="1" t="s">
        <v>68</v>
      </c>
      <c r="AU53" s="1">
        <v>19.7</v>
      </c>
    </row>
    <row r="54" spans="1:47" ht="12.75">
      <c r="A54" s="33">
        <v>4</v>
      </c>
      <c r="B54" s="13" t="s">
        <v>9</v>
      </c>
      <c r="C54" s="47"/>
      <c r="D54" s="48"/>
      <c r="E54" s="13"/>
      <c r="F54" s="52"/>
      <c r="G54" s="45">
        <f t="shared" si="38"/>
        <v>34</v>
      </c>
      <c r="H54" s="45">
        <f t="shared" si="39"/>
        <v>8</v>
      </c>
      <c r="I54" s="45">
        <f t="shared" si="40"/>
        <v>10</v>
      </c>
      <c r="J54" s="55">
        <f t="shared" si="41"/>
        <v>122890</v>
      </c>
      <c r="K54" s="30">
        <f t="shared" si="42"/>
        <v>7</v>
      </c>
      <c r="L54" s="57"/>
      <c r="M54" s="58"/>
      <c r="N54" s="58">
        <f t="shared" si="43"/>
        <v>15</v>
      </c>
      <c r="O54" s="58">
        <f t="shared" si="44"/>
        <v>15</v>
      </c>
      <c r="P54" s="59">
        <f t="shared" si="45"/>
        <v>5</v>
      </c>
      <c r="Q54" s="63"/>
      <c r="R54" s="63"/>
      <c r="S54" s="63">
        <f t="shared" si="46"/>
        <v>5</v>
      </c>
      <c r="T54" s="63">
        <f t="shared" si="47"/>
        <v>5</v>
      </c>
      <c r="U54" s="64">
        <f t="shared" si="48"/>
        <v>6</v>
      </c>
      <c r="V54" s="1" t="s">
        <v>61</v>
      </c>
      <c r="AU54" s="1">
        <v>20.7</v>
      </c>
    </row>
    <row r="55" spans="1:22" ht="12.75">
      <c r="A55" s="33">
        <v>5</v>
      </c>
      <c r="B55" s="13" t="s">
        <v>33</v>
      </c>
      <c r="C55" s="47"/>
      <c r="D55" s="48"/>
      <c r="E55" s="13"/>
      <c r="F55" s="52"/>
      <c r="G55" s="45">
        <f t="shared" si="38"/>
        <v>9</v>
      </c>
      <c r="H55" s="45">
        <f t="shared" si="39"/>
        <v>12</v>
      </c>
      <c r="I55" s="45">
        <f t="shared" si="40"/>
        <v>30</v>
      </c>
      <c r="J55" s="55">
        <f t="shared" si="41"/>
        <v>33150</v>
      </c>
      <c r="K55" s="30">
        <f t="shared" si="42"/>
        <v>2</v>
      </c>
      <c r="L55" s="57"/>
      <c r="M55" s="58"/>
      <c r="N55" s="58">
        <f t="shared" si="43"/>
        <v>55</v>
      </c>
      <c r="O55" s="58">
        <f t="shared" si="44"/>
        <v>55</v>
      </c>
      <c r="P55" s="59">
        <f t="shared" si="45"/>
        <v>2</v>
      </c>
      <c r="Q55" s="63"/>
      <c r="R55" s="63"/>
      <c r="S55" s="63">
        <f t="shared" si="46"/>
        <v>30</v>
      </c>
      <c r="T55" s="63">
        <f t="shared" si="47"/>
        <v>30</v>
      </c>
      <c r="U55" s="64">
        <f t="shared" si="48"/>
        <v>2</v>
      </c>
      <c r="V55" s="1" t="s">
        <v>62</v>
      </c>
    </row>
    <row r="56" spans="1:22" ht="12.75">
      <c r="A56" s="33">
        <v>6</v>
      </c>
      <c r="B56" s="13" t="s">
        <v>10</v>
      </c>
      <c r="C56" s="47"/>
      <c r="D56" s="48"/>
      <c r="E56" s="13"/>
      <c r="F56" s="52"/>
      <c r="G56" s="45">
        <f t="shared" si="38"/>
        <v>34</v>
      </c>
      <c r="H56" s="45">
        <f t="shared" si="39"/>
        <v>18</v>
      </c>
      <c r="I56" s="45">
        <f t="shared" si="40"/>
        <v>40</v>
      </c>
      <c r="J56" s="55">
        <f t="shared" si="41"/>
        <v>123520</v>
      </c>
      <c r="K56" s="30">
        <f t="shared" si="42"/>
        <v>12</v>
      </c>
      <c r="L56" s="57"/>
      <c r="M56" s="58"/>
      <c r="N56" s="58">
        <f t="shared" si="43"/>
      </c>
      <c r="O56" s="58">
        <f t="shared" si="44"/>
        <v>0</v>
      </c>
      <c r="P56" s="59">
        <f t="shared" si="45"/>
      </c>
      <c r="Q56" s="63"/>
      <c r="R56" s="63"/>
      <c r="S56" s="63">
        <f t="shared" si="46"/>
      </c>
      <c r="T56" s="63">
        <f t="shared" si="47"/>
        <v>0</v>
      </c>
      <c r="U56" s="64">
        <f t="shared" si="48"/>
      </c>
      <c r="V56" s="1" t="s">
        <v>70</v>
      </c>
    </row>
    <row r="57" spans="1:22" ht="12.75">
      <c r="A57" s="33">
        <v>7</v>
      </c>
      <c r="B57" s="13" t="s">
        <v>36</v>
      </c>
      <c r="C57" s="47"/>
      <c r="D57" s="48"/>
      <c r="E57" s="13"/>
      <c r="F57" s="52"/>
      <c r="G57" s="45">
        <f t="shared" si="38"/>
        <v>9</v>
      </c>
      <c r="H57" s="45">
        <f t="shared" si="39"/>
        <v>15</v>
      </c>
      <c r="I57" s="45">
        <f t="shared" si="40"/>
        <v>0</v>
      </c>
      <c r="J57" s="55">
        <f t="shared" si="41"/>
        <v>33300</v>
      </c>
      <c r="K57" s="30">
        <f t="shared" si="42"/>
        <v>3</v>
      </c>
      <c r="L57" s="57"/>
      <c r="M57" s="58"/>
      <c r="N57" s="58">
        <f t="shared" si="43"/>
        <v>30</v>
      </c>
      <c r="O57" s="58">
        <f t="shared" si="44"/>
        <v>30</v>
      </c>
      <c r="P57" s="59">
        <f t="shared" si="45"/>
        <v>3</v>
      </c>
      <c r="Q57" s="63"/>
      <c r="R57" s="63"/>
      <c r="S57" s="63">
        <f t="shared" si="46"/>
        <v>10</v>
      </c>
      <c r="T57" s="63">
        <f t="shared" si="47"/>
        <v>10</v>
      </c>
      <c r="U57" s="64">
        <f t="shared" si="48"/>
        <v>5</v>
      </c>
      <c r="V57" s="1" t="s">
        <v>66</v>
      </c>
    </row>
    <row r="58" spans="1:21" ht="12.75">
      <c r="A58" s="33">
        <v>8</v>
      </c>
      <c r="B58" s="13" t="s">
        <v>34</v>
      </c>
      <c r="C58" s="47"/>
      <c r="D58" s="48"/>
      <c r="E58" s="13"/>
      <c r="F58" s="52"/>
      <c r="G58" s="45">
        <f t="shared" si="38"/>
        <v>9</v>
      </c>
      <c r="H58" s="45">
        <f t="shared" si="39"/>
        <v>24</v>
      </c>
      <c r="I58" s="45">
        <f t="shared" si="40"/>
        <v>0</v>
      </c>
      <c r="J58" s="55">
        <f t="shared" si="41"/>
        <v>33840</v>
      </c>
      <c r="K58" s="30">
        <f t="shared" si="42"/>
        <v>5</v>
      </c>
      <c r="L58" s="57"/>
      <c r="M58" s="58"/>
      <c r="N58" s="58">
        <f t="shared" si="43"/>
        <v>10</v>
      </c>
      <c r="O58" s="58">
        <f t="shared" si="44"/>
        <v>10</v>
      </c>
      <c r="P58" s="59">
        <f t="shared" si="45"/>
        <v>7</v>
      </c>
      <c r="Q58" s="63"/>
      <c r="R58" s="63"/>
      <c r="S58" s="63">
        <f t="shared" si="46"/>
        <v>5</v>
      </c>
      <c r="T58" s="63">
        <f t="shared" si="47"/>
        <v>5</v>
      </c>
      <c r="U58" s="64">
        <f t="shared" si="48"/>
        <v>6</v>
      </c>
    </row>
    <row r="59" spans="1:22" ht="12.75">
      <c r="A59" s="33">
        <v>9</v>
      </c>
      <c r="B59" s="13" t="s">
        <v>35</v>
      </c>
      <c r="C59" s="47"/>
      <c r="D59" s="48"/>
      <c r="E59" s="13"/>
      <c r="F59" s="52"/>
      <c r="G59" s="45">
        <f t="shared" si="38"/>
        <v>9</v>
      </c>
      <c r="H59" s="45">
        <f t="shared" si="39"/>
        <v>8</v>
      </c>
      <c r="I59" s="45">
        <f t="shared" si="40"/>
        <v>0</v>
      </c>
      <c r="J59" s="55">
        <f t="shared" si="41"/>
        <v>32880</v>
      </c>
      <c r="K59" s="30">
        <f t="shared" si="42"/>
        <v>1</v>
      </c>
      <c r="L59" s="57"/>
      <c r="M59" s="58"/>
      <c r="N59" s="58">
        <f t="shared" si="43"/>
        <v>70</v>
      </c>
      <c r="O59" s="58">
        <f t="shared" si="44"/>
        <v>70</v>
      </c>
      <c r="P59" s="59">
        <f t="shared" si="45"/>
        <v>1</v>
      </c>
      <c r="Q59" s="63"/>
      <c r="R59" s="63"/>
      <c r="S59" s="63">
        <f t="shared" si="46"/>
        <v>50</v>
      </c>
      <c r="T59" s="63">
        <f t="shared" si="47"/>
        <v>50</v>
      </c>
      <c r="U59" s="64">
        <f t="shared" si="48"/>
        <v>1</v>
      </c>
      <c r="V59" s="1" t="s">
        <v>60</v>
      </c>
    </row>
    <row r="60" spans="1:47" ht="12.75">
      <c r="A60" s="33">
        <v>10</v>
      </c>
      <c r="B60" s="103" t="s">
        <v>51</v>
      </c>
      <c r="C60" s="47"/>
      <c r="D60" s="48"/>
      <c r="E60" s="13"/>
      <c r="F60" s="52"/>
      <c r="G60" s="45">
        <f t="shared" si="38"/>
        <v>34</v>
      </c>
      <c r="H60" s="45">
        <f t="shared" si="39"/>
        <v>12</v>
      </c>
      <c r="I60" s="45">
        <f t="shared" si="40"/>
        <v>20</v>
      </c>
      <c r="J60" s="55">
        <f t="shared" si="41"/>
        <v>123140</v>
      </c>
      <c r="K60" s="30">
        <f t="shared" si="42"/>
        <v>9</v>
      </c>
      <c r="L60" s="57"/>
      <c r="M60" s="58"/>
      <c r="N60" s="58">
        <f t="shared" si="43"/>
        <v>15</v>
      </c>
      <c r="O60" s="58">
        <f t="shared" si="44"/>
        <v>15</v>
      </c>
      <c r="P60" s="59">
        <f t="shared" si="45"/>
        <v>5</v>
      </c>
      <c r="Q60" s="63"/>
      <c r="R60" s="63"/>
      <c r="S60" s="63">
        <f t="shared" si="46"/>
        <v>15</v>
      </c>
      <c r="T60" s="63">
        <f t="shared" si="47"/>
        <v>15</v>
      </c>
      <c r="U60" s="64">
        <f t="shared" si="48"/>
        <v>4</v>
      </c>
      <c r="V60" s="1" t="s">
        <v>69</v>
      </c>
      <c r="AU60" s="1">
        <v>21.2</v>
      </c>
    </row>
    <row r="61" spans="1:21" ht="12.75">
      <c r="A61" s="33">
        <v>11</v>
      </c>
      <c r="B61" s="13" t="s">
        <v>43</v>
      </c>
      <c r="C61" s="47"/>
      <c r="D61" s="48"/>
      <c r="E61" s="13"/>
      <c r="F61" s="52"/>
      <c r="G61" s="45">
        <f t="shared" si="38"/>
        <v>34</v>
      </c>
      <c r="H61" s="45">
        <f t="shared" si="39"/>
        <v>17</v>
      </c>
      <c r="I61" s="45">
        <f t="shared" si="40"/>
        <v>40</v>
      </c>
      <c r="J61" s="55">
        <f t="shared" si="41"/>
        <v>123460</v>
      </c>
      <c r="K61" s="30">
        <f t="shared" si="42"/>
        <v>11</v>
      </c>
      <c r="L61" s="57"/>
      <c r="M61" s="58"/>
      <c r="N61" s="58">
        <f t="shared" si="43"/>
      </c>
      <c r="O61" s="58">
        <f t="shared" si="44"/>
        <v>0</v>
      </c>
      <c r="P61" s="59">
        <f t="shared" si="45"/>
      </c>
      <c r="Q61" s="63"/>
      <c r="R61" s="63"/>
      <c r="S61" s="63">
        <f t="shared" si="46"/>
      </c>
      <c r="T61" s="63">
        <f t="shared" si="47"/>
        <v>0</v>
      </c>
      <c r="U61" s="64">
        <f t="shared" si="48"/>
      </c>
    </row>
    <row r="62" spans="1:22" ht="12.75">
      <c r="A62" s="33">
        <v>12</v>
      </c>
      <c r="B62" s="13" t="s">
        <v>44</v>
      </c>
      <c r="C62" s="47"/>
      <c r="D62" s="48"/>
      <c r="E62" s="13"/>
      <c r="F62" s="52"/>
      <c r="G62" s="45">
        <f t="shared" si="38"/>
      </c>
      <c r="H62" s="45">
        <f t="shared" si="39"/>
      </c>
      <c r="I62" s="45">
        <f t="shared" si="40"/>
      </c>
      <c r="J62" s="55">
        <f t="shared" si="41"/>
        <v>200000</v>
      </c>
      <c r="K62" s="30">
        <f t="shared" si="42"/>
      </c>
      <c r="L62" s="57"/>
      <c r="M62" s="58"/>
      <c r="N62" s="58">
        <f t="shared" si="43"/>
      </c>
      <c r="O62" s="58">
        <f t="shared" si="44"/>
        <v>0</v>
      </c>
      <c r="P62" s="59">
        <f t="shared" si="45"/>
      </c>
      <c r="Q62" s="63"/>
      <c r="R62" s="63"/>
      <c r="S62" s="63">
        <f t="shared" si="46"/>
      </c>
      <c r="T62" s="63">
        <f t="shared" si="47"/>
        <v>0</v>
      </c>
      <c r="U62" s="64">
        <f t="shared" si="48"/>
      </c>
      <c r="V62" s="1" t="s">
        <v>65</v>
      </c>
    </row>
    <row r="63" spans="1:22" ht="12.75">
      <c r="A63" s="33">
        <v>13</v>
      </c>
      <c r="B63" s="13" t="s">
        <v>45</v>
      </c>
      <c r="C63" s="47"/>
      <c r="D63" s="48"/>
      <c r="E63" s="13"/>
      <c r="F63" s="52"/>
      <c r="G63" s="45">
        <f t="shared" si="38"/>
        <v>34</v>
      </c>
      <c r="H63" s="45">
        <f t="shared" si="39"/>
        <v>13</v>
      </c>
      <c r="I63" s="45">
        <f t="shared" si="40"/>
        <v>40</v>
      </c>
      <c r="J63" s="55">
        <f t="shared" si="41"/>
        <v>123220</v>
      </c>
      <c r="K63" s="30">
        <f t="shared" si="42"/>
        <v>10</v>
      </c>
      <c r="L63" s="57"/>
      <c r="M63" s="58"/>
      <c r="N63" s="58">
        <f t="shared" si="43"/>
      </c>
      <c r="O63" s="58">
        <f t="shared" si="44"/>
        <v>0</v>
      </c>
      <c r="P63" s="59">
        <f t="shared" si="45"/>
      </c>
      <c r="Q63" s="63"/>
      <c r="R63" s="63"/>
      <c r="S63" s="63">
        <f t="shared" si="46"/>
      </c>
      <c r="T63" s="63">
        <f t="shared" si="47"/>
        <v>0</v>
      </c>
      <c r="U63" s="64">
        <f t="shared" si="48"/>
      </c>
      <c r="V63" s="1" t="s">
        <v>64</v>
      </c>
    </row>
    <row r="64" spans="1:21" ht="12.75">
      <c r="A64" s="33">
        <v>14</v>
      </c>
      <c r="B64" s="13"/>
      <c r="C64" s="47"/>
      <c r="D64" s="48"/>
      <c r="E64" s="13"/>
      <c r="F64" s="52"/>
      <c r="G64" s="45">
        <f t="shared" si="38"/>
      </c>
      <c r="H64" s="45">
        <f t="shared" si="39"/>
      </c>
      <c r="I64" s="45">
        <f t="shared" si="40"/>
      </c>
      <c r="J64" s="55">
        <f t="shared" si="41"/>
        <v>200000</v>
      </c>
      <c r="K64" s="30">
        <f t="shared" si="42"/>
      </c>
      <c r="L64" s="57"/>
      <c r="M64" s="58"/>
      <c r="N64" s="58">
        <f t="shared" si="43"/>
      </c>
      <c r="O64" s="58">
        <f t="shared" si="44"/>
        <v>0</v>
      </c>
      <c r="P64" s="59">
        <f t="shared" si="45"/>
      </c>
      <c r="Q64" s="63"/>
      <c r="R64" s="63"/>
      <c r="S64" s="63">
        <f t="shared" si="46"/>
      </c>
      <c r="T64" s="63">
        <f t="shared" si="47"/>
        <v>0</v>
      </c>
      <c r="U64" s="64">
        <f t="shared" si="48"/>
      </c>
    </row>
    <row r="65" spans="1:21" ht="12.75">
      <c r="A65" s="33">
        <v>15</v>
      </c>
      <c r="B65" s="13"/>
      <c r="C65" s="47"/>
      <c r="D65" s="48"/>
      <c r="E65" s="13"/>
      <c r="F65" s="52"/>
      <c r="G65" s="45">
        <f t="shared" si="38"/>
      </c>
      <c r="H65" s="45">
        <f t="shared" si="39"/>
      </c>
      <c r="I65" s="45">
        <f t="shared" si="40"/>
      </c>
      <c r="J65" s="55">
        <f t="shared" si="41"/>
        <v>200000</v>
      </c>
      <c r="K65" s="30">
        <f t="shared" si="42"/>
      </c>
      <c r="L65" s="57"/>
      <c r="M65" s="58"/>
      <c r="N65" s="58">
        <f t="shared" si="43"/>
      </c>
      <c r="O65" s="58">
        <f t="shared" si="44"/>
        <v>0</v>
      </c>
      <c r="P65" s="59">
        <f t="shared" si="45"/>
      </c>
      <c r="Q65" s="63"/>
      <c r="R65" s="63"/>
      <c r="S65" s="63">
        <f t="shared" si="46"/>
      </c>
      <c r="T65" s="63">
        <f t="shared" si="47"/>
        <v>0</v>
      </c>
      <c r="U65" s="64">
        <f t="shared" si="48"/>
      </c>
    </row>
    <row r="66" spans="1:21" ht="12.75">
      <c r="A66" s="33">
        <v>16</v>
      </c>
      <c r="B66" s="13"/>
      <c r="C66" s="47"/>
      <c r="D66" s="48"/>
      <c r="E66" s="13"/>
      <c r="F66" s="52"/>
      <c r="G66" s="45">
        <f t="shared" si="38"/>
      </c>
      <c r="H66" s="45">
        <f t="shared" si="39"/>
      </c>
      <c r="I66" s="45">
        <f t="shared" si="40"/>
      </c>
      <c r="J66" s="55">
        <f t="shared" si="41"/>
        <v>200000</v>
      </c>
      <c r="K66" s="30">
        <f t="shared" si="42"/>
      </c>
      <c r="L66" s="57"/>
      <c r="M66" s="58"/>
      <c r="N66" s="58">
        <f t="shared" si="43"/>
      </c>
      <c r="O66" s="58">
        <f t="shared" si="44"/>
        <v>0</v>
      </c>
      <c r="P66" s="59">
        <f t="shared" si="45"/>
      </c>
      <c r="Q66" s="63"/>
      <c r="R66" s="63"/>
      <c r="S66" s="63">
        <f t="shared" si="46"/>
      </c>
      <c r="T66" s="63">
        <f t="shared" si="47"/>
        <v>0</v>
      </c>
      <c r="U66" s="64">
        <f t="shared" si="48"/>
      </c>
    </row>
    <row r="67" spans="1:21" ht="12.75">
      <c r="A67" s="33">
        <v>17</v>
      </c>
      <c r="B67" s="13"/>
      <c r="C67" s="47"/>
      <c r="D67" s="48"/>
      <c r="E67" s="13"/>
      <c r="F67" s="52"/>
      <c r="G67" s="45">
        <f t="shared" si="38"/>
      </c>
      <c r="H67" s="45">
        <f t="shared" si="39"/>
      </c>
      <c r="I67" s="45">
        <f t="shared" si="40"/>
      </c>
      <c r="J67" s="55">
        <f t="shared" si="41"/>
        <v>200000</v>
      </c>
      <c r="K67" s="30">
        <f t="shared" si="42"/>
      </c>
      <c r="L67" s="57"/>
      <c r="M67" s="58"/>
      <c r="N67" s="58">
        <f t="shared" si="43"/>
      </c>
      <c r="O67" s="58">
        <f t="shared" si="44"/>
        <v>0</v>
      </c>
      <c r="P67" s="59">
        <f t="shared" si="45"/>
      </c>
      <c r="Q67" s="63"/>
      <c r="R67" s="63"/>
      <c r="S67" s="63">
        <f t="shared" si="46"/>
      </c>
      <c r="T67" s="63">
        <f t="shared" si="47"/>
        <v>0</v>
      </c>
      <c r="U67" s="64">
        <f t="shared" si="48"/>
      </c>
    </row>
    <row r="68" spans="1:21" ht="12.75">
      <c r="A68" s="33">
        <v>18</v>
      </c>
      <c r="B68" s="13"/>
      <c r="C68" s="47"/>
      <c r="D68" s="48"/>
      <c r="E68" s="13"/>
      <c r="F68" s="52"/>
      <c r="G68" s="45">
        <f t="shared" si="38"/>
      </c>
      <c r="H68" s="45">
        <f t="shared" si="39"/>
      </c>
      <c r="I68" s="45">
        <f t="shared" si="40"/>
      </c>
      <c r="J68" s="55">
        <f t="shared" si="41"/>
        <v>200000</v>
      </c>
      <c r="K68" s="30">
        <f t="shared" si="42"/>
      </c>
      <c r="L68" s="57"/>
      <c r="M68" s="58"/>
      <c r="N68" s="58">
        <f t="shared" si="43"/>
      </c>
      <c r="O68" s="58">
        <f t="shared" si="44"/>
        <v>0</v>
      </c>
      <c r="P68" s="59">
        <f t="shared" si="45"/>
      </c>
      <c r="Q68" s="63"/>
      <c r="R68" s="63"/>
      <c r="S68" s="63">
        <f t="shared" si="46"/>
      </c>
      <c r="T68" s="63">
        <f t="shared" si="47"/>
        <v>0</v>
      </c>
      <c r="U68" s="64">
        <f t="shared" si="48"/>
      </c>
    </row>
    <row r="69" spans="1:21" ht="12.75">
      <c r="A69" s="33">
        <v>19</v>
      </c>
      <c r="B69" s="13"/>
      <c r="C69" s="47"/>
      <c r="D69" s="48"/>
      <c r="E69" s="13"/>
      <c r="F69" s="52"/>
      <c r="G69" s="45">
        <f t="shared" si="38"/>
      </c>
      <c r="H69" s="45">
        <f t="shared" si="39"/>
      </c>
      <c r="I69" s="45">
        <f t="shared" si="40"/>
      </c>
      <c r="J69" s="55">
        <f t="shared" si="41"/>
        <v>200000</v>
      </c>
      <c r="K69" s="30">
        <f t="shared" si="42"/>
      </c>
      <c r="L69" s="57"/>
      <c r="M69" s="58"/>
      <c r="N69" s="58">
        <f t="shared" si="43"/>
      </c>
      <c r="O69" s="58">
        <f t="shared" si="44"/>
        <v>0</v>
      </c>
      <c r="P69" s="59">
        <f t="shared" si="45"/>
      </c>
      <c r="Q69" s="63"/>
      <c r="R69" s="63"/>
      <c r="S69" s="63">
        <f t="shared" si="46"/>
      </c>
      <c r="T69" s="63">
        <f t="shared" si="47"/>
        <v>0</v>
      </c>
      <c r="U69" s="64">
        <f t="shared" si="48"/>
      </c>
    </row>
    <row r="70" spans="1:21" ht="13.5" thickBot="1">
      <c r="A70" s="34">
        <v>20</v>
      </c>
      <c r="B70" s="21"/>
      <c r="C70" s="49"/>
      <c r="D70" s="50"/>
      <c r="E70" s="21"/>
      <c r="F70" s="53"/>
      <c r="G70" s="46">
        <f t="shared" si="38"/>
      </c>
      <c r="H70" s="46">
        <f t="shared" si="39"/>
      </c>
      <c r="I70" s="46">
        <f t="shared" si="40"/>
      </c>
      <c r="J70" s="56">
        <f t="shared" si="41"/>
        <v>200000</v>
      </c>
      <c r="K70" s="31">
        <f t="shared" si="42"/>
      </c>
      <c r="L70" s="60"/>
      <c r="M70" s="61"/>
      <c r="N70" s="61">
        <f t="shared" si="43"/>
      </c>
      <c r="O70" s="61">
        <f t="shared" si="44"/>
        <v>0</v>
      </c>
      <c r="P70" s="62">
        <f t="shared" si="45"/>
      </c>
      <c r="Q70" s="65"/>
      <c r="R70" s="65"/>
      <c r="S70" s="65">
        <f t="shared" si="46"/>
      </c>
      <c r="T70" s="65">
        <f t="shared" si="47"/>
        <v>0</v>
      </c>
      <c r="U70" s="66">
        <f t="shared" si="48"/>
      </c>
    </row>
  </sheetData>
  <mergeCells count="18">
    <mergeCell ref="AP2:AT2"/>
    <mergeCell ref="Q26:U26"/>
    <mergeCell ref="Q2:U2"/>
    <mergeCell ref="C26:E26"/>
    <mergeCell ref="G26:K26"/>
    <mergeCell ref="L26:P26"/>
    <mergeCell ref="G2:K2"/>
    <mergeCell ref="C2:E2"/>
    <mergeCell ref="L2:P2"/>
    <mergeCell ref="AP26:AT26"/>
    <mergeCell ref="V26:Z26"/>
    <mergeCell ref="AA26:AE26"/>
    <mergeCell ref="AF26:AJ26"/>
    <mergeCell ref="AK26:AO26"/>
    <mergeCell ref="G50:K50"/>
    <mergeCell ref="C50:D50"/>
    <mergeCell ref="L50:P50"/>
    <mergeCell ref="Q50:U50"/>
  </mergeCells>
  <printOptions/>
  <pageMargins left="0.43" right="0.46" top="0.5" bottom="0.49" header="0.5" footer="0.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3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1.57421875" style="1" customWidth="1"/>
    <col min="3" max="5" width="2.7109375" style="1" customWidth="1"/>
    <col min="6" max="6" width="1.1484375" style="1" customWidth="1"/>
    <col min="7" max="9" width="2.7109375" style="1" customWidth="1"/>
    <col min="10" max="10" width="0.5625" style="1" customWidth="1"/>
    <col min="11" max="14" width="2.7109375" style="1" customWidth="1"/>
    <col min="15" max="15" width="0.9921875" style="1" customWidth="1"/>
    <col min="16" max="19" width="2.7109375" style="1" customWidth="1"/>
    <col min="20" max="20" width="0.9921875" style="1" customWidth="1"/>
    <col min="21" max="24" width="2.7109375" style="1" customWidth="1"/>
    <col min="25" max="25" width="1.28515625" style="1" customWidth="1"/>
    <col min="26" max="29" width="2.7109375" style="1" customWidth="1"/>
    <col min="30" max="30" width="1.28515625" style="1" customWidth="1"/>
    <col min="31" max="34" width="2.7109375" style="1" customWidth="1"/>
    <col min="35" max="35" width="1.28515625" style="1" customWidth="1"/>
    <col min="36" max="39" width="2.7109375" style="1" customWidth="1"/>
    <col min="40" max="40" width="0.9921875" style="1" customWidth="1"/>
    <col min="41" max="44" width="2.7109375" style="1" customWidth="1"/>
    <col min="45" max="45" width="0.9921875" style="1" customWidth="1"/>
    <col min="46" max="46" width="2.7109375" style="1" customWidth="1"/>
    <col min="47" max="47" width="7.8515625" style="1" customWidth="1"/>
    <col min="48" max="48" width="7.421875" style="1" customWidth="1"/>
    <col min="49" max="16384" width="9.140625" style="1" customWidth="1"/>
  </cols>
  <sheetData>
    <row r="1" spans="1:2" ht="18" customHeight="1" thickBot="1">
      <c r="A1" s="2" t="s">
        <v>31</v>
      </c>
      <c r="B1" s="2"/>
    </row>
    <row r="2" spans="1:48" ht="23.25" customHeight="1" thickBot="1">
      <c r="A2" s="35" t="s">
        <v>2</v>
      </c>
      <c r="B2" s="36" t="s">
        <v>1</v>
      </c>
      <c r="C2" s="122" t="s">
        <v>29</v>
      </c>
      <c r="D2" s="123"/>
      <c r="E2" s="123"/>
      <c r="F2" s="105"/>
      <c r="G2" s="115" t="s">
        <v>18</v>
      </c>
      <c r="H2" s="115"/>
      <c r="I2" s="115"/>
      <c r="J2" s="115"/>
      <c r="K2" s="115"/>
      <c r="L2" s="117" t="s">
        <v>30</v>
      </c>
      <c r="M2" s="118"/>
      <c r="N2" s="118"/>
      <c r="O2" s="118"/>
      <c r="P2" s="119"/>
      <c r="Q2" s="117" t="s">
        <v>28</v>
      </c>
      <c r="R2" s="118"/>
      <c r="S2" s="118"/>
      <c r="T2" s="118"/>
      <c r="U2" s="119"/>
      <c r="AP2" s="120" t="s">
        <v>20</v>
      </c>
      <c r="AQ2" s="110"/>
      <c r="AR2" s="110"/>
      <c r="AS2" s="110"/>
      <c r="AT2" s="121"/>
      <c r="AU2" s="4" t="s">
        <v>4</v>
      </c>
      <c r="AV2" s="3" t="s">
        <v>3</v>
      </c>
    </row>
    <row r="3" spans="1:48" ht="12.75">
      <c r="A3" s="32">
        <v>1</v>
      </c>
      <c r="B3" s="5" t="s">
        <v>48</v>
      </c>
      <c r="C3" s="6">
        <v>16</v>
      </c>
      <c r="D3" s="7">
        <v>28</v>
      </c>
      <c r="E3" s="7" t="s">
        <v>0</v>
      </c>
      <c r="F3" s="106">
        <f aca="true" t="shared" si="0" ref="F3:F22">IF(E3+60*D3+3600*C3&gt;0,E3+60*D3+3600*C3,100000)</f>
        <v>59280</v>
      </c>
      <c r="G3" s="5">
        <v>17</v>
      </c>
      <c r="H3" s="5">
        <v>8</v>
      </c>
      <c r="I3" s="5"/>
      <c r="J3" s="8">
        <f aca="true" t="shared" si="1" ref="J3:J22">IF(I3+60*H3+3600*G3&gt;0,I3+60*H3+3600*G3-$F3,100000)</f>
        <v>2400</v>
      </c>
      <c r="K3" s="9">
        <f aca="true" t="shared" si="2" ref="K3:K22">IF(J3&lt;&gt;100000,1+COUNTIF(J$3:J$22,"&lt;"&amp;J3),"")</f>
        <v>3</v>
      </c>
      <c r="L3" s="10">
        <v>17</v>
      </c>
      <c r="M3" s="5">
        <v>36</v>
      </c>
      <c r="N3" s="5"/>
      <c r="O3" s="8">
        <f aca="true" t="shared" si="3" ref="O3:O22">IF(N3+60*M3+3600*L3&gt;0,N3+60*M3+3600*L3-$F3,100000)</f>
        <v>4080</v>
      </c>
      <c r="P3" s="11">
        <f aca="true" t="shared" si="4" ref="P3:P22">IF(O3&lt;&gt;100000,1+COUNTIF(O$3:O$22,"&lt;"&amp;O3),"")</f>
        <v>3</v>
      </c>
      <c r="Q3" s="10">
        <v>18</v>
      </c>
      <c r="R3" s="5">
        <v>18</v>
      </c>
      <c r="S3" s="5"/>
      <c r="T3" s="8">
        <f aca="true" t="shared" si="5" ref="T3:T22">IF(S3+60*R3+3600*Q3&gt;0,S3+60*R3+3600*Q3-$F3,100000)</f>
        <v>6600</v>
      </c>
      <c r="U3" s="11">
        <f aca="true" t="shared" si="6" ref="U3:U22">IF(T3&lt;&gt;100000,1+COUNTIF(T$3:T$22,"&lt;"&amp;T3),"")</f>
        <v>3</v>
      </c>
      <c r="AP3" s="85">
        <v>19</v>
      </c>
      <c r="AQ3" s="44">
        <v>50</v>
      </c>
      <c r="AR3" s="44"/>
      <c r="AS3" s="12">
        <f aca="true" t="shared" si="7" ref="AS3:AS22">IF(AR3+60*AQ3+3600*AP3&gt;0,AR3+60*AQ3+3600*AP3-$F3,100000)</f>
        <v>12120</v>
      </c>
      <c r="AT3" s="86">
        <f aca="true" t="shared" si="8" ref="AT3:AT22">IF(AS3&lt;&gt;100000,1+COUNTIF(AS$3:AS$22,"&lt;"&amp;AS3),"")</f>
        <v>3</v>
      </c>
      <c r="AU3" s="37">
        <f aca="true" t="shared" si="9" ref="AU3:AU22">IF(P3=1,20,IF(P3=2,10,IF(P3=3,5,0)))+IF(U3=1,20,IF(U3=2,10,IF(U3=3,5,0)))</f>
        <v>10</v>
      </c>
      <c r="AV3" s="40">
        <f aca="true" t="shared" si="10" ref="AV3:AV22">IF(K3=1,20,IF(K3=2,10,IF(K3=3,5,0)))</f>
        <v>5</v>
      </c>
    </row>
    <row r="4" spans="1:48" ht="12.75">
      <c r="A4" s="33">
        <v>2</v>
      </c>
      <c r="B4" s="13" t="s">
        <v>39</v>
      </c>
      <c r="C4" s="14"/>
      <c r="D4" s="15"/>
      <c r="E4" s="15"/>
      <c r="F4" s="107">
        <f t="shared" si="0"/>
        <v>100000</v>
      </c>
      <c r="G4" s="13"/>
      <c r="H4" s="13"/>
      <c r="I4" s="13"/>
      <c r="J4" s="16">
        <f t="shared" si="1"/>
        <v>100000</v>
      </c>
      <c r="K4" s="17">
        <f t="shared" si="2"/>
      </c>
      <c r="L4" s="18"/>
      <c r="M4" s="13"/>
      <c r="N4" s="13"/>
      <c r="O4" s="16">
        <f t="shared" si="3"/>
        <v>100000</v>
      </c>
      <c r="P4" s="19">
        <f t="shared" si="4"/>
      </c>
      <c r="Q4" s="18"/>
      <c r="R4" s="13"/>
      <c r="S4" s="13"/>
      <c r="T4" s="16">
        <f t="shared" si="5"/>
        <v>100000</v>
      </c>
      <c r="U4" s="19">
        <f t="shared" si="6"/>
      </c>
      <c r="AP4" s="87"/>
      <c r="AQ4" s="45"/>
      <c r="AR4" s="45"/>
      <c r="AS4" s="20">
        <f t="shared" si="7"/>
        <v>100000</v>
      </c>
      <c r="AT4" s="88">
        <f t="shared" si="8"/>
      </c>
      <c r="AU4" s="38">
        <f t="shared" si="9"/>
        <v>0</v>
      </c>
      <c r="AV4" s="41">
        <f t="shared" si="10"/>
        <v>0</v>
      </c>
    </row>
    <row r="5" spans="1:48" ht="12.75">
      <c r="A5" s="33">
        <v>3</v>
      </c>
      <c r="B5" s="13" t="s">
        <v>40</v>
      </c>
      <c r="C5" s="14"/>
      <c r="D5" s="15"/>
      <c r="E5" s="15"/>
      <c r="F5" s="107">
        <f t="shared" si="0"/>
        <v>100000</v>
      </c>
      <c r="G5" s="13"/>
      <c r="H5" s="13"/>
      <c r="I5" s="13"/>
      <c r="J5" s="16">
        <f t="shared" si="1"/>
        <v>100000</v>
      </c>
      <c r="K5" s="17">
        <f t="shared" si="2"/>
      </c>
      <c r="L5" s="18"/>
      <c r="M5" s="13"/>
      <c r="N5" s="13"/>
      <c r="O5" s="16">
        <f t="shared" si="3"/>
        <v>100000</v>
      </c>
      <c r="P5" s="19">
        <f t="shared" si="4"/>
      </c>
      <c r="Q5" s="18"/>
      <c r="R5" s="13"/>
      <c r="S5" s="13"/>
      <c r="T5" s="16">
        <f t="shared" si="5"/>
        <v>100000</v>
      </c>
      <c r="U5" s="19">
        <f t="shared" si="6"/>
      </c>
      <c r="AP5" s="87"/>
      <c r="AQ5" s="45"/>
      <c r="AR5" s="45"/>
      <c r="AS5" s="20">
        <f t="shared" si="7"/>
        <v>100000</v>
      </c>
      <c r="AT5" s="88">
        <f t="shared" si="8"/>
      </c>
      <c r="AU5" s="38">
        <f t="shared" si="9"/>
        <v>0</v>
      </c>
      <c r="AV5" s="41">
        <f t="shared" si="10"/>
        <v>0</v>
      </c>
    </row>
    <row r="6" spans="1:48" ht="12.75">
      <c r="A6" s="33">
        <v>4</v>
      </c>
      <c r="B6" s="13" t="s">
        <v>41</v>
      </c>
      <c r="C6" s="14">
        <v>16</v>
      </c>
      <c r="D6" s="15">
        <v>28</v>
      </c>
      <c r="E6" s="15" t="s">
        <v>0</v>
      </c>
      <c r="F6" s="107">
        <f t="shared" si="0"/>
        <v>59280</v>
      </c>
      <c r="G6" s="13">
        <v>17</v>
      </c>
      <c r="H6" s="13"/>
      <c r="I6" s="13"/>
      <c r="J6" s="16">
        <f t="shared" si="1"/>
        <v>1920</v>
      </c>
      <c r="K6" s="17">
        <f t="shared" si="2"/>
        <v>2</v>
      </c>
      <c r="L6" s="18">
        <v>17</v>
      </c>
      <c r="M6" s="13">
        <v>27</v>
      </c>
      <c r="N6" s="13"/>
      <c r="O6" s="16">
        <f t="shared" si="3"/>
        <v>3540</v>
      </c>
      <c r="P6" s="19">
        <f t="shared" si="4"/>
        <v>2</v>
      </c>
      <c r="Q6" s="18">
        <v>18</v>
      </c>
      <c r="R6" s="13">
        <v>14</v>
      </c>
      <c r="S6" s="13"/>
      <c r="T6" s="16">
        <f t="shared" si="5"/>
        <v>6360</v>
      </c>
      <c r="U6" s="19">
        <f t="shared" si="6"/>
        <v>2</v>
      </c>
      <c r="AP6" s="87">
        <v>19</v>
      </c>
      <c r="AQ6" s="45">
        <v>18</v>
      </c>
      <c r="AR6" s="45"/>
      <c r="AS6" s="20">
        <f t="shared" si="7"/>
        <v>10200</v>
      </c>
      <c r="AT6" s="88">
        <f t="shared" si="8"/>
        <v>2</v>
      </c>
      <c r="AU6" s="38">
        <f t="shared" si="9"/>
        <v>20</v>
      </c>
      <c r="AV6" s="41">
        <f t="shared" si="10"/>
        <v>10</v>
      </c>
    </row>
    <row r="7" spans="1:48" ht="12.75">
      <c r="A7" s="33">
        <v>5</v>
      </c>
      <c r="B7" s="103" t="s">
        <v>49</v>
      </c>
      <c r="C7" s="14"/>
      <c r="D7" s="15"/>
      <c r="E7" s="15"/>
      <c r="F7" s="107">
        <f t="shared" si="0"/>
        <v>100000</v>
      </c>
      <c r="G7" s="13"/>
      <c r="H7" s="13"/>
      <c r="I7" s="13"/>
      <c r="J7" s="16">
        <f t="shared" si="1"/>
        <v>100000</v>
      </c>
      <c r="K7" s="17">
        <f t="shared" si="2"/>
      </c>
      <c r="L7" s="18"/>
      <c r="M7" s="13"/>
      <c r="N7" s="13"/>
      <c r="O7" s="16">
        <f t="shared" si="3"/>
        <v>100000</v>
      </c>
      <c r="P7" s="19">
        <f t="shared" si="4"/>
      </c>
      <c r="Q7" s="18"/>
      <c r="R7" s="13"/>
      <c r="S7" s="13"/>
      <c r="T7" s="16">
        <f t="shared" si="5"/>
        <v>100000</v>
      </c>
      <c r="U7" s="19">
        <f t="shared" si="6"/>
      </c>
      <c r="AP7" s="87"/>
      <c r="AQ7" s="45"/>
      <c r="AR7" s="45"/>
      <c r="AS7" s="20">
        <f t="shared" si="7"/>
        <v>100000</v>
      </c>
      <c r="AT7" s="88">
        <f t="shared" si="8"/>
      </c>
      <c r="AU7" s="38">
        <f t="shared" si="9"/>
        <v>0</v>
      </c>
      <c r="AV7" s="41">
        <f t="shared" si="10"/>
        <v>0</v>
      </c>
    </row>
    <row r="8" spans="1:48" ht="12.75">
      <c r="A8" s="33">
        <v>6</v>
      </c>
      <c r="B8" s="13" t="s">
        <v>14</v>
      </c>
      <c r="C8" s="14"/>
      <c r="D8" s="15"/>
      <c r="E8" s="15"/>
      <c r="F8" s="107">
        <f t="shared" si="0"/>
        <v>100000</v>
      </c>
      <c r="G8" s="13"/>
      <c r="H8" s="13"/>
      <c r="I8" s="13"/>
      <c r="J8" s="16">
        <f t="shared" si="1"/>
        <v>100000</v>
      </c>
      <c r="K8" s="17">
        <f t="shared" si="2"/>
      </c>
      <c r="L8" s="18"/>
      <c r="M8" s="13"/>
      <c r="N8" s="13"/>
      <c r="O8" s="16">
        <f t="shared" si="3"/>
        <v>100000</v>
      </c>
      <c r="P8" s="19">
        <f t="shared" si="4"/>
      </c>
      <c r="Q8" s="18"/>
      <c r="R8" s="13"/>
      <c r="S8" s="13"/>
      <c r="T8" s="16">
        <f t="shared" si="5"/>
        <v>100000</v>
      </c>
      <c r="U8" s="19">
        <f t="shared" si="6"/>
      </c>
      <c r="AP8" s="87"/>
      <c r="AQ8" s="45"/>
      <c r="AR8" s="45"/>
      <c r="AS8" s="20">
        <f t="shared" si="7"/>
        <v>100000</v>
      </c>
      <c r="AT8" s="88">
        <f t="shared" si="8"/>
      </c>
      <c r="AU8" s="38">
        <f t="shared" si="9"/>
        <v>0</v>
      </c>
      <c r="AV8" s="41">
        <f t="shared" si="10"/>
        <v>0</v>
      </c>
    </row>
    <row r="9" spans="1:48" ht="12.75">
      <c r="A9" s="33">
        <v>7</v>
      </c>
      <c r="B9" s="13" t="s">
        <v>42</v>
      </c>
      <c r="C9" s="14">
        <v>16</v>
      </c>
      <c r="D9" s="15">
        <v>28</v>
      </c>
      <c r="E9" s="15" t="s">
        <v>0</v>
      </c>
      <c r="F9" s="107">
        <f t="shared" si="0"/>
        <v>59280</v>
      </c>
      <c r="G9" s="13">
        <v>16</v>
      </c>
      <c r="H9" s="13">
        <v>54</v>
      </c>
      <c r="I9" s="13">
        <v>30</v>
      </c>
      <c r="J9" s="16">
        <f t="shared" si="1"/>
        <v>1590</v>
      </c>
      <c r="K9" s="17">
        <f t="shared" si="2"/>
        <v>1</v>
      </c>
      <c r="L9" s="18">
        <v>17</v>
      </c>
      <c r="M9" s="13">
        <v>24</v>
      </c>
      <c r="N9" s="13">
        <v>8</v>
      </c>
      <c r="O9" s="16">
        <f t="shared" si="3"/>
        <v>3368</v>
      </c>
      <c r="P9" s="19">
        <f t="shared" si="4"/>
        <v>1</v>
      </c>
      <c r="Q9" s="18">
        <v>18</v>
      </c>
      <c r="R9" s="13">
        <v>9</v>
      </c>
      <c r="S9" s="13"/>
      <c r="T9" s="16">
        <f t="shared" si="5"/>
        <v>6060</v>
      </c>
      <c r="U9" s="19">
        <f t="shared" si="6"/>
        <v>1</v>
      </c>
      <c r="AP9" s="87">
        <v>19</v>
      </c>
      <c r="AQ9" s="45">
        <v>15</v>
      </c>
      <c r="AR9" s="45">
        <v>40</v>
      </c>
      <c r="AS9" s="20">
        <f t="shared" si="7"/>
        <v>10060</v>
      </c>
      <c r="AT9" s="88">
        <f t="shared" si="8"/>
        <v>1</v>
      </c>
      <c r="AU9" s="38">
        <f t="shared" si="9"/>
        <v>40</v>
      </c>
      <c r="AV9" s="41">
        <f t="shared" si="10"/>
        <v>20</v>
      </c>
    </row>
    <row r="10" spans="1:48" ht="12.75">
      <c r="A10" s="33">
        <v>8</v>
      </c>
      <c r="B10" s="103" t="s">
        <v>50</v>
      </c>
      <c r="C10" s="14"/>
      <c r="D10" s="15"/>
      <c r="E10" s="15"/>
      <c r="F10" s="107">
        <f t="shared" si="0"/>
        <v>100000</v>
      </c>
      <c r="G10" s="13"/>
      <c r="H10" s="13"/>
      <c r="I10" s="13"/>
      <c r="J10" s="16">
        <f t="shared" si="1"/>
        <v>100000</v>
      </c>
      <c r="K10" s="17">
        <f t="shared" si="2"/>
      </c>
      <c r="L10" s="18"/>
      <c r="M10" s="13"/>
      <c r="N10" s="13"/>
      <c r="O10" s="16">
        <f t="shared" si="3"/>
        <v>100000</v>
      </c>
      <c r="P10" s="19">
        <f t="shared" si="4"/>
      </c>
      <c r="Q10" s="18"/>
      <c r="R10" s="13"/>
      <c r="S10" s="13"/>
      <c r="T10" s="16">
        <f t="shared" si="5"/>
        <v>100000</v>
      </c>
      <c r="U10" s="19">
        <f t="shared" si="6"/>
      </c>
      <c r="AP10" s="87"/>
      <c r="AQ10" s="45"/>
      <c r="AR10" s="45"/>
      <c r="AS10" s="20">
        <f t="shared" si="7"/>
        <v>100000</v>
      </c>
      <c r="AT10" s="88">
        <f t="shared" si="8"/>
      </c>
      <c r="AU10" s="38">
        <f t="shared" si="9"/>
        <v>0</v>
      </c>
      <c r="AV10" s="41">
        <f t="shared" si="10"/>
        <v>0</v>
      </c>
    </row>
    <row r="11" spans="1:48" ht="12.75">
      <c r="A11" s="33">
        <v>9</v>
      </c>
      <c r="B11" s="13" t="s">
        <v>46</v>
      </c>
      <c r="C11" s="14"/>
      <c r="D11" s="15"/>
      <c r="E11" s="15"/>
      <c r="F11" s="107">
        <f t="shared" si="0"/>
        <v>100000</v>
      </c>
      <c r="G11" s="13"/>
      <c r="H11" s="13"/>
      <c r="I11" s="13"/>
      <c r="J11" s="16">
        <f t="shared" si="1"/>
        <v>100000</v>
      </c>
      <c r="K11" s="17">
        <f t="shared" si="2"/>
      </c>
      <c r="L11" s="18"/>
      <c r="M11" s="13"/>
      <c r="N11" s="13"/>
      <c r="O11" s="16">
        <f t="shared" si="3"/>
        <v>100000</v>
      </c>
      <c r="P11" s="19">
        <f t="shared" si="4"/>
      </c>
      <c r="Q11" s="18"/>
      <c r="R11" s="13"/>
      <c r="S11" s="13"/>
      <c r="T11" s="16">
        <f t="shared" si="5"/>
        <v>100000</v>
      </c>
      <c r="U11" s="19">
        <f t="shared" si="6"/>
      </c>
      <c r="AP11" s="87"/>
      <c r="AQ11" s="45"/>
      <c r="AR11" s="45"/>
      <c r="AS11" s="20">
        <f t="shared" si="7"/>
        <v>100000</v>
      </c>
      <c r="AT11" s="88">
        <f t="shared" si="8"/>
      </c>
      <c r="AU11" s="38">
        <f t="shared" si="9"/>
        <v>0</v>
      </c>
      <c r="AV11" s="41">
        <f t="shared" si="10"/>
        <v>0</v>
      </c>
    </row>
    <row r="12" spans="1:48" ht="12.75">
      <c r="A12" s="33">
        <v>10</v>
      </c>
      <c r="B12" s="13" t="s">
        <v>47</v>
      </c>
      <c r="C12" s="14"/>
      <c r="D12" s="15"/>
      <c r="E12" s="15"/>
      <c r="F12" s="107">
        <f t="shared" si="0"/>
        <v>100000</v>
      </c>
      <c r="G12" s="13"/>
      <c r="H12" s="13"/>
      <c r="I12" s="13"/>
      <c r="J12" s="16">
        <f t="shared" si="1"/>
        <v>100000</v>
      </c>
      <c r="K12" s="17">
        <f t="shared" si="2"/>
      </c>
      <c r="L12" s="18"/>
      <c r="M12" s="13"/>
      <c r="N12" s="13"/>
      <c r="O12" s="16">
        <f t="shared" si="3"/>
        <v>100000</v>
      </c>
      <c r="P12" s="19">
        <f t="shared" si="4"/>
      </c>
      <c r="Q12" s="18"/>
      <c r="R12" s="13"/>
      <c r="S12" s="13"/>
      <c r="T12" s="16">
        <f t="shared" si="5"/>
        <v>100000</v>
      </c>
      <c r="U12" s="19">
        <f t="shared" si="6"/>
      </c>
      <c r="AP12" s="87"/>
      <c r="AQ12" s="45"/>
      <c r="AR12" s="45"/>
      <c r="AS12" s="20">
        <f t="shared" si="7"/>
        <v>100000</v>
      </c>
      <c r="AT12" s="88">
        <f t="shared" si="8"/>
      </c>
      <c r="AU12" s="38">
        <f t="shared" si="9"/>
        <v>0</v>
      </c>
      <c r="AV12" s="41">
        <f t="shared" si="10"/>
        <v>0</v>
      </c>
    </row>
    <row r="13" spans="1:48" ht="12.75">
      <c r="A13" s="33">
        <v>11</v>
      </c>
      <c r="B13" s="13"/>
      <c r="C13" s="14"/>
      <c r="D13" s="15"/>
      <c r="E13" s="15"/>
      <c r="F13" s="107">
        <f t="shared" si="0"/>
        <v>100000</v>
      </c>
      <c r="G13" s="13"/>
      <c r="H13" s="13"/>
      <c r="I13" s="13"/>
      <c r="J13" s="16">
        <f t="shared" si="1"/>
        <v>100000</v>
      </c>
      <c r="K13" s="17">
        <f t="shared" si="2"/>
      </c>
      <c r="L13" s="18"/>
      <c r="M13" s="13"/>
      <c r="N13" s="13"/>
      <c r="O13" s="16">
        <f t="shared" si="3"/>
        <v>100000</v>
      </c>
      <c r="P13" s="19">
        <f t="shared" si="4"/>
      </c>
      <c r="Q13" s="18"/>
      <c r="R13" s="13"/>
      <c r="S13" s="13"/>
      <c r="T13" s="16">
        <f t="shared" si="5"/>
        <v>100000</v>
      </c>
      <c r="U13" s="19">
        <f t="shared" si="6"/>
      </c>
      <c r="AP13" s="87"/>
      <c r="AQ13" s="45"/>
      <c r="AR13" s="45"/>
      <c r="AS13" s="20">
        <f t="shared" si="7"/>
        <v>100000</v>
      </c>
      <c r="AT13" s="88">
        <f t="shared" si="8"/>
      </c>
      <c r="AU13" s="38">
        <f t="shared" si="9"/>
        <v>0</v>
      </c>
      <c r="AV13" s="41">
        <f t="shared" si="10"/>
        <v>0</v>
      </c>
    </row>
    <row r="14" spans="1:48" ht="12.75">
      <c r="A14" s="33">
        <v>12</v>
      </c>
      <c r="B14" s="13"/>
      <c r="C14" s="14"/>
      <c r="D14" s="15"/>
      <c r="E14" s="15"/>
      <c r="F14" s="107">
        <f t="shared" si="0"/>
        <v>100000</v>
      </c>
      <c r="G14" s="13"/>
      <c r="H14" s="13"/>
      <c r="I14" s="13"/>
      <c r="J14" s="16">
        <f t="shared" si="1"/>
        <v>100000</v>
      </c>
      <c r="K14" s="17">
        <f t="shared" si="2"/>
      </c>
      <c r="L14" s="18"/>
      <c r="M14" s="13"/>
      <c r="N14" s="13"/>
      <c r="O14" s="16">
        <f t="shared" si="3"/>
        <v>100000</v>
      </c>
      <c r="P14" s="19">
        <f t="shared" si="4"/>
      </c>
      <c r="Q14" s="18"/>
      <c r="R14" s="13"/>
      <c r="S14" s="13"/>
      <c r="T14" s="16">
        <f t="shared" si="5"/>
        <v>100000</v>
      </c>
      <c r="U14" s="19">
        <f t="shared" si="6"/>
      </c>
      <c r="AP14" s="87"/>
      <c r="AQ14" s="45"/>
      <c r="AR14" s="45"/>
      <c r="AS14" s="20">
        <f t="shared" si="7"/>
        <v>100000</v>
      </c>
      <c r="AT14" s="88">
        <f t="shared" si="8"/>
      </c>
      <c r="AU14" s="38">
        <f t="shared" si="9"/>
        <v>0</v>
      </c>
      <c r="AV14" s="41">
        <f t="shared" si="10"/>
        <v>0</v>
      </c>
    </row>
    <row r="15" spans="1:48" ht="12.75">
      <c r="A15" s="33">
        <v>13</v>
      </c>
      <c r="B15" s="13"/>
      <c r="C15" s="14"/>
      <c r="D15" s="15"/>
      <c r="E15" s="15"/>
      <c r="F15" s="107">
        <f t="shared" si="0"/>
        <v>100000</v>
      </c>
      <c r="G15" s="13"/>
      <c r="H15" s="13"/>
      <c r="I15" s="13"/>
      <c r="J15" s="16">
        <f t="shared" si="1"/>
        <v>100000</v>
      </c>
      <c r="K15" s="17">
        <f t="shared" si="2"/>
      </c>
      <c r="L15" s="18"/>
      <c r="M15" s="13"/>
      <c r="N15" s="13"/>
      <c r="O15" s="16">
        <f t="shared" si="3"/>
        <v>100000</v>
      </c>
      <c r="P15" s="19">
        <f t="shared" si="4"/>
      </c>
      <c r="Q15" s="18"/>
      <c r="R15" s="13"/>
      <c r="S15" s="13"/>
      <c r="T15" s="16">
        <f t="shared" si="5"/>
        <v>100000</v>
      </c>
      <c r="U15" s="19">
        <f t="shared" si="6"/>
      </c>
      <c r="AP15" s="87"/>
      <c r="AQ15" s="45"/>
      <c r="AR15" s="45"/>
      <c r="AS15" s="20">
        <f t="shared" si="7"/>
        <v>100000</v>
      </c>
      <c r="AT15" s="88">
        <f t="shared" si="8"/>
      </c>
      <c r="AU15" s="38">
        <f t="shared" si="9"/>
        <v>0</v>
      </c>
      <c r="AV15" s="41">
        <f t="shared" si="10"/>
        <v>0</v>
      </c>
    </row>
    <row r="16" spans="1:48" ht="12.75">
      <c r="A16" s="33">
        <v>14</v>
      </c>
      <c r="B16" s="13"/>
      <c r="C16" s="14"/>
      <c r="D16" s="15"/>
      <c r="E16" s="15"/>
      <c r="F16" s="107">
        <f t="shared" si="0"/>
        <v>100000</v>
      </c>
      <c r="G16" s="13"/>
      <c r="H16" s="13"/>
      <c r="I16" s="13"/>
      <c r="J16" s="16">
        <f t="shared" si="1"/>
        <v>100000</v>
      </c>
      <c r="K16" s="17">
        <f t="shared" si="2"/>
      </c>
      <c r="L16" s="18"/>
      <c r="M16" s="13"/>
      <c r="N16" s="13"/>
      <c r="O16" s="16">
        <f t="shared" si="3"/>
        <v>100000</v>
      </c>
      <c r="P16" s="19">
        <f t="shared" si="4"/>
      </c>
      <c r="Q16" s="18"/>
      <c r="R16" s="13"/>
      <c r="S16" s="13"/>
      <c r="T16" s="16">
        <f t="shared" si="5"/>
        <v>100000</v>
      </c>
      <c r="U16" s="19">
        <f t="shared" si="6"/>
      </c>
      <c r="AP16" s="87"/>
      <c r="AQ16" s="45"/>
      <c r="AR16" s="45"/>
      <c r="AS16" s="20">
        <f t="shared" si="7"/>
        <v>100000</v>
      </c>
      <c r="AT16" s="88">
        <f t="shared" si="8"/>
      </c>
      <c r="AU16" s="38">
        <f t="shared" si="9"/>
        <v>0</v>
      </c>
      <c r="AV16" s="41">
        <f t="shared" si="10"/>
        <v>0</v>
      </c>
    </row>
    <row r="17" spans="1:48" ht="12.75">
      <c r="A17" s="33">
        <v>15</v>
      </c>
      <c r="B17" s="13"/>
      <c r="C17" s="14"/>
      <c r="D17" s="15"/>
      <c r="E17" s="15"/>
      <c r="F17" s="107">
        <f t="shared" si="0"/>
        <v>100000</v>
      </c>
      <c r="G17" s="13"/>
      <c r="H17" s="13"/>
      <c r="I17" s="13"/>
      <c r="J17" s="16">
        <f t="shared" si="1"/>
        <v>100000</v>
      </c>
      <c r="K17" s="17">
        <f t="shared" si="2"/>
      </c>
      <c r="L17" s="18"/>
      <c r="M17" s="13"/>
      <c r="N17" s="13"/>
      <c r="O17" s="16">
        <f t="shared" si="3"/>
        <v>100000</v>
      </c>
      <c r="P17" s="19">
        <f t="shared" si="4"/>
      </c>
      <c r="Q17" s="18"/>
      <c r="R17" s="13"/>
      <c r="S17" s="13"/>
      <c r="T17" s="16">
        <f t="shared" si="5"/>
        <v>100000</v>
      </c>
      <c r="U17" s="19">
        <f t="shared" si="6"/>
      </c>
      <c r="AP17" s="87"/>
      <c r="AQ17" s="45"/>
      <c r="AR17" s="45"/>
      <c r="AS17" s="20">
        <f t="shared" si="7"/>
        <v>100000</v>
      </c>
      <c r="AT17" s="88">
        <f t="shared" si="8"/>
      </c>
      <c r="AU17" s="38">
        <f t="shared" si="9"/>
        <v>0</v>
      </c>
      <c r="AV17" s="41">
        <f t="shared" si="10"/>
        <v>0</v>
      </c>
    </row>
    <row r="18" spans="1:48" ht="12.75">
      <c r="A18" s="33">
        <v>16</v>
      </c>
      <c r="B18" s="13"/>
      <c r="C18" s="14"/>
      <c r="D18" s="15"/>
      <c r="E18" s="15"/>
      <c r="F18" s="107">
        <f t="shared" si="0"/>
        <v>100000</v>
      </c>
      <c r="G18" s="13"/>
      <c r="H18" s="13"/>
      <c r="I18" s="13"/>
      <c r="J18" s="16">
        <f t="shared" si="1"/>
        <v>100000</v>
      </c>
      <c r="K18" s="17">
        <f t="shared" si="2"/>
      </c>
      <c r="L18" s="18"/>
      <c r="M18" s="13"/>
      <c r="N18" s="13"/>
      <c r="O18" s="16">
        <f t="shared" si="3"/>
        <v>100000</v>
      </c>
      <c r="P18" s="19">
        <f t="shared" si="4"/>
      </c>
      <c r="Q18" s="18"/>
      <c r="R18" s="13"/>
      <c r="S18" s="13"/>
      <c r="T18" s="16">
        <f t="shared" si="5"/>
        <v>100000</v>
      </c>
      <c r="U18" s="19">
        <f t="shared" si="6"/>
      </c>
      <c r="AP18" s="87"/>
      <c r="AQ18" s="45"/>
      <c r="AR18" s="45"/>
      <c r="AS18" s="20">
        <f t="shared" si="7"/>
        <v>100000</v>
      </c>
      <c r="AT18" s="88">
        <f t="shared" si="8"/>
      </c>
      <c r="AU18" s="38">
        <f t="shared" si="9"/>
        <v>0</v>
      </c>
      <c r="AV18" s="41">
        <f t="shared" si="10"/>
        <v>0</v>
      </c>
    </row>
    <row r="19" spans="1:48" ht="12.75">
      <c r="A19" s="33">
        <v>17</v>
      </c>
      <c r="B19" s="13"/>
      <c r="C19" s="14"/>
      <c r="D19" s="15"/>
      <c r="E19" s="15"/>
      <c r="F19" s="107">
        <f t="shared" si="0"/>
        <v>100000</v>
      </c>
      <c r="G19" s="13"/>
      <c r="H19" s="13"/>
      <c r="I19" s="13"/>
      <c r="J19" s="16">
        <f t="shared" si="1"/>
        <v>100000</v>
      </c>
      <c r="K19" s="17">
        <f t="shared" si="2"/>
      </c>
      <c r="L19" s="18"/>
      <c r="M19" s="13"/>
      <c r="N19" s="13"/>
      <c r="O19" s="16">
        <f t="shared" si="3"/>
        <v>100000</v>
      </c>
      <c r="P19" s="19">
        <f t="shared" si="4"/>
      </c>
      <c r="Q19" s="18"/>
      <c r="R19" s="13"/>
      <c r="S19" s="13"/>
      <c r="T19" s="16">
        <f t="shared" si="5"/>
        <v>100000</v>
      </c>
      <c r="U19" s="19">
        <f t="shared" si="6"/>
      </c>
      <c r="AP19" s="87"/>
      <c r="AQ19" s="45"/>
      <c r="AR19" s="45"/>
      <c r="AS19" s="20">
        <f t="shared" si="7"/>
        <v>100000</v>
      </c>
      <c r="AT19" s="88">
        <f t="shared" si="8"/>
      </c>
      <c r="AU19" s="38">
        <f t="shared" si="9"/>
        <v>0</v>
      </c>
      <c r="AV19" s="41">
        <f t="shared" si="10"/>
        <v>0</v>
      </c>
    </row>
    <row r="20" spans="1:48" ht="12.75">
      <c r="A20" s="33">
        <v>18</v>
      </c>
      <c r="B20" s="13"/>
      <c r="C20" s="14"/>
      <c r="D20" s="15"/>
      <c r="E20" s="15"/>
      <c r="F20" s="107">
        <f t="shared" si="0"/>
        <v>100000</v>
      </c>
      <c r="G20" s="13"/>
      <c r="H20" s="13"/>
      <c r="I20" s="13"/>
      <c r="J20" s="16">
        <f t="shared" si="1"/>
        <v>100000</v>
      </c>
      <c r="K20" s="17">
        <f t="shared" si="2"/>
      </c>
      <c r="L20" s="18"/>
      <c r="M20" s="13"/>
      <c r="N20" s="13"/>
      <c r="O20" s="16">
        <f t="shared" si="3"/>
        <v>100000</v>
      </c>
      <c r="P20" s="19">
        <f t="shared" si="4"/>
      </c>
      <c r="Q20" s="18"/>
      <c r="R20" s="13"/>
      <c r="S20" s="13"/>
      <c r="T20" s="16">
        <f t="shared" si="5"/>
        <v>100000</v>
      </c>
      <c r="U20" s="19">
        <f t="shared" si="6"/>
      </c>
      <c r="AP20" s="87"/>
      <c r="AQ20" s="45"/>
      <c r="AR20" s="45"/>
      <c r="AS20" s="20">
        <f t="shared" si="7"/>
        <v>100000</v>
      </c>
      <c r="AT20" s="88">
        <f t="shared" si="8"/>
      </c>
      <c r="AU20" s="38">
        <f t="shared" si="9"/>
        <v>0</v>
      </c>
      <c r="AV20" s="41">
        <f t="shared" si="10"/>
        <v>0</v>
      </c>
    </row>
    <row r="21" spans="1:48" ht="12.75">
      <c r="A21" s="33">
        <v>19</v>
      </c>
      <c r="B21" s="13"/>
      <c r="C21" s="14"/>
      <c r="D21" s="15"/>
      <c r="E21" s="15"/>
      <c r="F21" s="107">
        <f t="shared" si="0"/>
        <v>100000</v>
      </c>
      <c r="G21" s="13"/>
      <c r="H21" s="13"/>
      <c r="I21" s="13"/>
      <c r="J21" s="16">
        <f t="shared" si="1"/>
        <v>100000</v>
      </c>
      <c r="K21" s="17">
        <f t="shared" si="2"/>
      </c>
      <c r="L21" s="18"/>
      <c r="M21" s="13"/>
      <c r="N21" s="13"/>
      <c r="O21" s="16">
        <f t="shared" si="3"/>
        <v>100000</v>
      </c>
      <c r="P21" s="19">
        <f t="shared" si="4"/>
      </c>
      <c r="Q21" s="18"/>
      <c r="R21" s="13"/>
      <c r="S21" s="13"/>
      <c r="T21" s="16">
        <f t="shared" si="5"/>
        <v>100000</v>
      </c>
      <c r="U21" s="19">
        <f t="shared" si="6"/>
      </c>
      <c r="AP21" s="87"/>
      <c r="AQ21" s="45"/>
      <c r="AR21" s="45"/>
      <c r="AS21" s="20">
        <f t="shared" si="7"/>
        <v>100000</v>
      </c>
      <c r="AT21" s="88">
        <f t="shared" si="8"/>
      </c>
      <c r="AU21" s="38">
        <f t="shared" si="9"/>
        <v>0</v>
      </c>
      <c r="AV21" s="41">
        <f t="shared" si="10"/>
        <v>0</v>
      </c>
    </row>
    <row r="22" spans="1:48" ht="13.5" thickBot="1">
      <c r="A22" s="34">
        <v>20</v>
      </c>
      <c r="B22" s="21"/>
      <c r="C22" s="22"/>
      <c r="D22" s="23"/>
      <c r="E22" s="23"/>
      <c r="F22" s="108">
        <f t="shared" si="0"/>
        <v>100000</v>
      </c>
      <c r="G22" s="21"/>
      <c r="H22" s="21"/>
      <c r="I22" s="21"/>
      <c r="J22" s="24">
        <f t="shared" si="1"/>
        <v>100000</v>
      </c>
      <c r="K22" s="25">
        <f t="shared" si="2"/>
      </c>
      <c r="L22" s="26"/>
      <c r="M22" s="21"/>
      <c r="N22" s="21"/>
      <c r="O22" s="24">
        <f t="shared" si="3"/>
        <v>100000</v>
      </c>
      <c r="P22" s="27">
        <f t="shared" si="4"/>
      </c>
      <c r="Q22" s="26"/>
      <c r="R22" s="21"/>
      <c r="S22" s="21"/>
      <c r="T22" s="24">
        <f t="shared" si="5"/>
        <v>100000</v>
      </c>
      <c r="U22" s="27">
        <f t="shared" si="6"/>
      </c>
      <c r="AP22" s="89"/>
      <c r="AQ22" s="46"/>
      <c r="AR22" s="46"/>
      <c r="AS22" s="28">
        <f t="shared" si="7"/>
        <v>100000</v>
      </c>
      <c r="AT22" s="90">
        <f t="shared" si="8"/>
      </c>
      <c r="AU22" s="39">
        <f t="shared" si="9"/>
        <v>0</v>
      </c>
      <c r="AV22" s="42">
        <f t="shared" si="10"/>
        <v>0</v>
      </c>
    </row>
    <row r="25" spans="1:2" ht="18" customHeight="1" thickBot="1">
      <c r="A25" s="2" t="s">
        <v>32</v>
      </c>
      <c r="B25" s="2"/>
    </row>
    <row r="26" spans="1:48" ht="23.25" customHeight="1" thickBot="1">
      <c r="A26" s="35" t="s">
        <v>2</v>
      </c>
      <c r="B26" s="36" t="s">
        <v>1</v>
      </c>
      <c r="C26" s="120" t="s">
        <v>20</v>
      </c>
      <c r="D26" s="110"/>
      <c r="E26" s="110"/>
      <c r="F26" s="3"/>
      <c r="G26" s="117" t="s">
        <v>37</v>
      </c>
      <c r="H26" s="118"/>
      <c r="I26" s="118"/>
      <c r="J26" s="118"/>
      <c r="K26" s="119"/>
      <c r="L26" s="114" t="s">
        <v>22</v>
      </c>
      <c r="M26" s="115"/>
      <c r="N26" s="115"/>
      <c r="O26" s="115"/>
      <c r="P26" s="116"/>
      <c r="Q26" s="117" t="s">
        <v>38</v>
      </c>
      <c r="R26" s="118"/>
      <c r="S26" s="118"/>
      <c r="T26" s="118"/>
      <c r="U26" s="119"/>
      <c r="V26" s="114" t="s">
        <v>24</v>
      </c>
      <c r="W26" s="115"/>
      <c r="X26" s="115"/>
      <c r="Y26" s="115"/>
      <c r="Z26" s="116"/>
      <c r="AA26" s="117" t="s">
        <v>25</v>
      </c>
      <c r="AB26" s="118"/>
      <c r="AC26" s="118"/>
      <c r="AD26" s="118"/>
      <c r="AE26" s="119"/>
      <c r="AF26" s="117" t="s">
        <v>26</v>
      </c>
      <c r="AG26" s="118"/>
      <c r="AH26" s="118"/>
      <c r="AI26" s="118"/>
      <c r="AJ26" s="119"/>
      <c r="AK26" s="115" t="s">
        <v>27</v>
      </c>
      <c r="AL26" s="115"/>
      <c r="AM26" s="115"/>
      <c r="AN26" s="115"/>
      <c r="AO26" s="115"/>
      <c r="AP26" s="120" t="s">
        <v>20</v>
      </c>
      <c r="AQ26" s="110"/>
      <c r="AR26" s="110"/>
      <c r="AS26" s="110"/>
      <c r="AT26" s="121"/>
      <c r="AU26" s="4" t="s">
        <v>4</v>
      </c>
      <c r="AV26" s="3" t="s">
        <v>3</v>
      </c>
    </row>
    <row r="27" spans="1:48" ht="12.75">
      <c r="A27" s="32">
        <v>1</v>
      </c>
      <c r="B27" s="5" t="s">
        <v>48</v>
      </c>
      <c r="C27" s="6"/>
      <c r="D27" s="7"/>
      <c r="E27" s="7"/>
      <c r="F27" s="106">
        <f aca="true" t="shared" si="11" ref="F27:F46">IF(E27+60*D27+3600*C27&gt;0,E27+60*D27+3600*C27,100000)</f>
        <v>100000</v>
      </c>
      <c r="G27" s="92"/>
      <c r="H27" s="92"/>
      <c r="I27" s="92"/>
      <c r="J27" s="97">
        <f aca="true" t="shared" si="12" ref="J27:J46">IF(I27+60*H27+3600*G27&gt;0,I27+60*H27+3600*G27-$F27,100000)</f>
        <v>100000</v>
      </c>
      <c r="K27" s="98">
        <f aca="true" t="shared" si="13" ref="K27:K46">IF(J27&lt;&gt;100000,1+COUNTIF(J$27:J$46,"&lt;"&amp;J27),"")</f>
      </c>
      <c r="L27" s="91"/>
      <c r="M27" s="92"/>
      <c r="N27" s="92"/>
      <c r="O27" s="97">
        <f aca="true" t="shared" si="14" ref="O27:O46">IF(N27+60*M27+3600*L27&gt;0,N27+60*M27+3600*L27-$F27,100000)</f>
        <v>100000</v>
      </c>
      <c r="P27" s="98">
        <f aca="true" t="shared" si="15" ref="P27:P46">IF(O27&lt;&gt;100000,1+COUNTIF(O$27:O$46,"&lt;"&amp;O27),"")</f>
      </c>
      <c r="Q27" s="5"/>
      <c r="R27" s="5"/>
      <c r="S27" s="5"/>
      <c r="T27" s="8">
        <f aca="true" t="shared" si="16" ref="T27:T46">IF(S27+60*R27+3600*Q27&gt;0,S27+60*R27+3600*Q27-$F27,100000)</f>
        <v>100000</v>
      </c>
      <c r="U27" s="11">
        <f aca="true" t="shared" si="17" ref="U27:U46">IF(T27&lt;&gt;100000,1+COUNTIF(T$27:T$46,"&lt;"&amp;T27),"")</f>
      </c>
      <c r="V27" s="10"/>
      <c r="W27" s="5"/>
      <c r="X27" s="5"/>
      <c r="Y27" s="8">
        <f aca="true" t="shared" si="18" ref="Y27:Y46">IF(X27+60*W27+3600*V27&gt;0,X27+60*W27+3600*V27-$F27,100000)</f>
        <v>100000</v>
      </c>
      <c r="Z27" s="11">
        <f aca="true" t="shared" si="19" ref="Z27:Z46">IF(Y27&lt;&gt;100000,1+COUNTIF(Y$27:Y$46,"&lt;"&amp;Y27),"")</f>
      </c>
      <c r="AA27" s="5"/>
      <c r="AB27" s="5"/>
      <c r="AC27" s="5"/>
      <c r="AD27" s="8">
        <f aca="true" t="shared" si="20" ref="AD27:AD46">IF(AC27+60*AB27+3600*AA27&gt;0,AC27+60*AB27+3600*AA27-$F27,100000)</f>
        <v>100000</v>
      </c>
      <c r="AE27" s="11">
        <f aca="true" t="shared" si="21" ref="AE27:AE46">IF(AD27&lt;&gt;100000,1+COUNTIF(AD$27:AD$46,"&lt;"&amp;AD27),"")</f>
      </c>
      <c r="AF27" s="91"/>
      <c r="AG27" s="92"/>
      <c r="AH27" s="92"/>
      <c r="AI27" s="97">
        <f aca="true" t="shared" si="22" ref="AI27:AI46">IF(AH27+60*AG27+3600*AF27&gt;0,AH27+60*AG27+3600*AF27-$F27,100000)</f>
        <v>100000</v>
      </c>
      <c r="AJ27" s="98">
        <f aca="true" t="shared" si="23" ref="AJ27:AJ46">IF(AI27&lt;&gt;100000,1+COUNTIF(AI$27:AI$46,"&lt;"&amp;AI27),"")</f>
      </c>
      <c r="AK27" s="5"/>
      <c r="AL27" s="5"/>
      <c r="AM27" s="5"/>
      <c r="AN27" s="8">
        <f aca="true" t="shared" si="24" ref="AN27:AN46">IF(AM27+60*AL27+3600*AK27&gt;0,AM27+60*AL27+3600*AK27-$F27,100000)</f>
        <v>100000</v>
      </c>
      <c r="AO27" s="11">
        <f aca="true" t="shared" si="25" ref="AO27:AO46">IF(AN27&lt;&gt;100000,1+COUNTIF(AN$27:AN$46,"&lt;"&amp;AN27),"")</f>
      </c>
      <c r="AP27" s="44"/>
      <c r="AQ27" s="44"/>
      <c r="AR27" s="44"/>
      <c r="AS27" s="12">
        <f aca="true" t="shared" si="26" ref="AS27:AS46">IF(AR27+60*AQ27+3600*AP27&gt;0,AR27+60*AQ27+3600*AP27-$F27,100000)</f>
        <v>100000</v>
      </c>
      <c r="AT27" s="29">
        <f aca="true" t="shared" si="27" ref="AT27:AT46">IF(AS27&lt;&gt;100000,1+COUNTIF(AS$27:AS$46,"&lt;"&amp;AS27),"")</f>
      </c>
      <c r="AU27" s="37">
        <f aca="true" t="shared" si="28" ref="AU27:AU46">IF(K27=1,20,IF(K27=2,10,IF(K27=3,5,0)))+IF(U27=1,20,IF(U27=2,10,IF(U27=3,5,0)))+IF(AE27=1,20,IF(AE27=2,10,IF(AE27=3,5,0)))+IF(AJ27=1,20,IF(AJ27=2,10,IF(AJ27=3,5,0)))</f>
        <v>0</v>
      </c>
      <c r="AV27" s="41">
        <f aca="true" t="shared" si="29" ref="AV27:AV46">IF(P27=1,20,IF(P27=2,10,IF(P27=3,5,0)))+IF(Z27=1,20,IF(Z27=2,10,IF(Z27=3,5,0)))+IF(AO27=1,20,IF(AO27=2,10,IF(AO27=3,5,0)))</f>
        <v>0</v>
      </c>
    </row>
    <row r="28" spans="1:49" ht="12.75">
      <c r="A28" s="33">
        <v>2</v>
      </c>
      <c r="B28" s="13" t="s">
        <v>39</v>
      </c>
      <c r="C28" s="14">
        <v>10</v>
      </c>
      <c r="D28" s="15">
        <v>33</v>
      </c>
      <c r="E28" s="15" t="s">
        <v>0</v>
      </c>
      <c r="F28" s="107">
        <f t="shared" si="11"/>
        <v>37980</v>
      </c>
      <c r="G28" s="94"/>
      <c r="H28" s="94"/>
      <c r="I28" s="94"/>
      <c r="J28" s="99">
        <f t="shared" si="12"/>
        <v>100000</v>
      </c>
      <c r="K28" s="100">
        <f t="shared" si="13"/>
      </c>
      <c r="L28" s="93"/>
      <c r="M28" s="94"/>
      <c r="N28" s="94"/>
      <c r="O28" s="99">
        <f t="shared" si="14"/>
        <v>100000</v>
      </c>
      <c r="P28" s="100">
        <f t="shared" si="15"/>
      </c>
      <c r="Q28" s="13">
        <v>10</v>
      </c>
      <c r="R28" s="13">
        <v>50</v>
      </c>
      <c r="S28" s="13"/>
      <c r="T28" s="16">
        <f t="shared" si="16"/>
        <v>1020</v>
      </c>
      <c r="U28" s="19">
        <f t="shared" si="17"/>
        <v>1</v>
      </c>
      <c r="V28" s="18">
        <v>12</v>
      </c>
      <c r="W28" s="13">
        <v>10</v>
      </c>
      <c r="X28" s="13"/>
      <c r="Y28" s="16">
        <f t="shared" si="18"/>
        <v>5820</v>
      </c>
      <c r="Z28" s="19">
        <f t="shared" si="19"/>
        <v>1</v>
      </c>
      <c r="AA28" s="13">
        <v>14</v>
      </c>
      <c r="AB28" s="13">
        <v>45</v>
      </c>
      <c r="AC28" s="13"/>
      <c r="AD28" s="16">
        <f t="shared" si="20"/>
        <v>15120</v>
      </c>
      <c r="AE28" s="19">
        <f t="shared" si="21"/>
        <v>1</v>
      </c>
      <c r="AF28" s="93"/>
      <c r="AG28" s="94"/>
      <c r="AH28" s="94"/>
      <c r="AI28" s="99">
        <f t="shared" si="22"/>
        <v>100000</v>
      </c>
      <c r="AJ28" s="100">
        <f t="shared" si="23"/>
      </c>
      <c r="AK28" s="13">
        <v>16</v>
      </c>
      <c r="AL28" s="13">
        <v>15</v>
      </c>
      <c r="AM28" s="13"/>
      <c r="AN28" s="16">
        <f t="shared" si="24"/>
        <v>20520</v>
      </c>
      <c r="AO28" s="19">
        <f t="shared" si="25"/>
        <v>7</v>
      </c>
      <c r="AP28" s="45">
        <v>17</v>
      </c>
      <c r="AQ28" s="45">
        <v>5</v>
      </c>
      <c r="AR28" s="45"/>
      <c r="AS28" s="20">
        <f t="shared" si="26"/>
        <v>23520</v>
      </c>
      <c r="AT28" s="30">
        <f t="shared" si="27"/>
        <v>1</v>
      </c>
      <c r="AU28" s="38">
        <f t="shared" si="28"/>
        <v>40</v>
      </c>
      <c r="AV28" s="41">
        <f t="shared" si="29"/>
        <v>20</v>
      </c>
      <c r="AW28" s="1" t="s">
        <v>52</v>
      </c>
    </row>
    <row r="29" spans="1:48" ht="12.75">
      <c r="A29" s="33">
        <v>3</v>
      </c>
      <c r="B29" s="13" t="s">
        <v>40</v>
      </c>
      <c r="C29" s="14"/>
      <c r="D29" s="15"/>
      <c r="E29" s="15"/>
      <c r="F29" s="107">
        <f t="shared" si="11"/>
        <v>100000</v>
      </c>
      <c r="G29" s="94"/>
      <c r="H29" s="94"/>
      <c r="I29" s="94"/>
      <c r="J29" s="99">
        <f t="shared" si="12"/>
        <v>100000</v>
      </c>
      <c r="K29" s="100">
        <f t="shared" si="13"/>
      </c>
      <c r="L29" s="93"/>
      <c r="M29" s="94"/>
      <c r="N29" s="94"/>
      <c r="O29" s="99">
        <f t="shared" si="14"/>
        <v>100000</v>
      </c>
      <c r="P29" s="100">
        <f t="shared" si="15"/>
      </c>
      <c r="Q29" s="13"/>
      <c r="R29" s="13"/>
      <c r="S29" s="13"/>
      <c r="T29" s="16">
        <f t="shared" si="16"/>
        <v>100000</v>
      </c>
      <c r="U29" s="19">
        <f t="shared" si="17"/>
      </c>
      <c r="V29" s="18"/>
      <c r="W29" s="13"/>
      <c r="X29" s="13"/>
      <c r="Y29" s="16">
        <f t="shared" si="18"/>
        <v>100000</v>
      </c>
      <c r="Z29" s="19">
        <f t="shared" si="19"/>
      </c>
      <c r="AA29" s="13"/>
      <c r="AB29" s="13"/>
      <c r="AC29" s="13"/>
      <c r="AD29" s="16">
        <f t="shared" si="20"/>
        <v>100000</v>
      </c>
      <c r="AE29" s="19">
        <f t="shared" si="21"/>
      </c>
      <c r="AF29" s="93"/>
      <c r="AG29" s="94"/>
      <c r="AH29" s="94"/>
      <c r="AI29" s="99">
        <f t="shared" si="22"/>
        <v>100000</v>
      </c>
      <c r="AJ29" s="100">
        <f t="shared" si="23"/>
      </c>
      <c r="AK29" s="13"/>
      <c r="AL29" s="13"/>
      <c r="AM29" s="13"/>
      <c r="AN29" s="16">
        <f t="shared" si="24"/>
        <v>100000</v>
      </c>
      <c r="AO29" s="19">
        <f t="shared" si="25"/>
      </c>
      <c r="AP29" s="45"/>
      <c r="AQ29" s="45"/>
      <c r="AR29" s="45"/>
      <c r="AS29" s="20">
        <f t="shared" si="26"/>
        <v>100000</v>
      </c>
      <c r="AT29" s="30">
        <f t="shared" si="27"/>
      </c>
      <c r="AU29" s="38">
        <f t="shared" si="28"/>
        <v>0</v>
      </c>
      <c r="AV29" s="41">
        <f t="shared" si="29"/>
        <v>0</v>
      </c>
    </row>
    <row r="30" spans="1:48" ht="12.75">
      <c r="A30" s="33">
        <v>4</v>
      </c>
      <c r="B30" s="13" t="s">
        <v>41</v>
      </c>
      <c r="C30" s="14">
        <v>10</v>
      </c>
      <c r="D30" s="15">
        <v>33</v>
      </c>
      <c r="E30" s="15" t="s">
        <v>0</v>
      </c>
      <c r="F30" s="107">
        <f t="shared" si="11"/>
        <v>37980</v>
      </c>
      <c r="G30" s="94"/>
      <c r="H30" s="94"/>
      <c r="I30" s="94"/>
      <c r="J30" s="99">
        <f t="shared" si="12"/>
        <v>100000</v>
      </c>
      <c r="K30" s="100">
        <f t="shared" si="13"/>
      </c>
      <c r="L30" s="93"/>
      <c r="M30" s="94"/>
      <c r="N30" s="94"/>
      <c r="O30" s="99">
        <f t="shared" si="14"/>
        <v>100000</v>
      </c>
      <c r="P30" s="100">
        <f t="shared" si="15"/>
      </c>
      <c r="Q30" s="13">
        <v>10</v>
      </c>
      <c r="R30" s="13">
        <v>50</v>
      </c>
      <c r="S30" s="13"/>
      <c r="T30" s="16">
        <f t="shared" si="16"/>
        <v>1020</v>
      </c>
      <c r="U30" s="19">
        <f t="shared" si="17"/>
        <v>1</v>
      </c>
      <c r="V30" s="18">
        <v>12</v>
      </c>
      <c r="W30" s="13">
        <v>10</v>
      </c>
      <c r="X30" s="13"/>
      <c r="Y30" s="16">
        <f t="shared" si="18"/>
        <v>5820</v>
      </c>
      <c r="Z30" s="19">
        <f t="shared" si="19"/>
        <v>1</v>
      </c>
      <c r="AA30" s="13">
        <v>14</v>
      </c>
      <c r="AB30" s="13">
        <v>45</v>
      </c>
      <c r="AC30" s="13"/>
      <c r="AD30" s="16">
        <f t="shared" si="20"/>
        <v>15120</v>
      </c>
      <c r="AE30" s="19">
        <f t="shared" si="21"/>
        <v>1</v>
      </c>
      <c r="AF30" s="93"/>
      <c r="AG30" s="94"/>
      <c r="AH30" s="94"/>
      <c r="AI30" s="99">
        <f t="shared" si="22"/>
        <v>100000</v>
      </c>
      <c r="AJ30" s="100">
        <f t="shared" si="23"/>
      </c>
      <c r="AK30" s="13">
        <v>16</v>
      </c>
      <c r="AL30" s="13">
        <v>0</v>
      </c>
      <c r="AM30" s="13"/>
      <c r="AN30" s="16">
        <f t="shared" si="24"/>
        <v>19620</v>
      </c>
      <c r="AO30" s="19">
        <f t="shared" si="25"/>
        <v>3</v>
      </c>
      <c r="AP30" s="45">
        <v>17</v>
      </c>
      <c r="AQ30" s="45">
        <v>5</v>
      </c>
      <c r="AR30" s="45"/>
      <c r="AS30" s="20">
        <f t="shared" si="26"/>
        <v>23520</v>
      </c>
      <c r="AT30" s="30">
        <f t="shared" si="27"/>
        <v>1</v>
      </c>
      <c r="AU30" s="38">
        <f t="shared" si="28"/>
        <v>40</v>
      </c>
      <c r="AV30" s="41">
        <f t="shared" si="29"/>
        <v>25</v>
      </c>
    </row>
    <row r="31" spans="1:48" ht="12.75">
      <c r="A31" s="33">
        <v>5</v>
      </c>
      <c r="B31" s="103" t="s">
        <v>49</v>
      </c>
      <c r="C31" s="14"/>
      <c r="D31" s="15"/>
      <c r="E31" s="15"/>
      <c r="F31" s="107">
        <f t="shared" si="11"/>
        <v>100000</v>
      </c>
      <c r="G31" s="94"/>
      <c r="H31" s="94"/>
      <c r="I31" s="94"/>
      <c r="J31" s="99">
        <f t="shared" si="12"/>
        <v>100000</v>
      </c>
      <c r="K31" s="100">
        <f t="shared" si="13"/>
      </c>
      <c r="L31" s="93"/>
      <c r="M31" s="94"/>
      <c r="N31" s="94"/>
      <c r="O31" s="99">
        <f t="shared" si="14"/>
        <v>100000</v>
      </c>
      <c r="P31" s="100">
        <f t="shared" si="15"/>
      </c>
      <c r="Q31" s="13"/>
      <c r="R31" s="13"/>
      <c r="S31" s="13"/>
      <c r="T31" s="16">
        <f t="shared" si="16"/>
        <v>100000</v>
      </c>
      <c r="U31" s="19">
        <f t="shared" si="17"/>
      </c>
      <c r="V31" s="18"/>
      <c r="W31" s="13"/>
      <c r="X31" s="13"/>
      <c r="Y31" s="16">
        <f t="shared" si="18"/>
        <v>100000</v>
      </c>
      <c r="Z31" s="19">
        <f t="shared" si="19"/>
      </c>
      <c r="AA31" s="13"/>
      <c r="AB31" s="13"/>
      <c r="AC31" s="13"/>
      <c r="AD31" s="16">
        <f t="shared" si="20"/>
        <v>100000</v>
      </c>
      <c r="AE31" s="19">
        <f t="shared" si="21"/>
      </c>
      <c r="AF31" s="93"/>
      <c r="AG31" s="94"/>
      <c r="AH31" s="94"/>
      <c r="AI31" s="99">
        <f t="shared" si="22"/>
        <v>100000</v>
      </c>
      <c r="AJ31" s="100">
        <f t="shared" si="23"/>
      </c>
      <c r="AK31" s="13"/>
      <c r="AL31" s="13"/>
      <c r="AM31" s="13"/>
      <c r="AN31" s="16">
        <f t="shared" si="24"/>
        <v>100000</v>
      </c>
      <c r="AO31" s="19">
        <f t="shared" si="25"/>
      </c>
      <c r="AP31" s="45"/>
      <c r="AQ31" s="45"/>
      <c r="AR31" s="45"/>
      <c r="AS31" s="20">
        <f t="shared" si="26"/>
        <v>100000</v>
      </c>
      <c r="AT31" s="30">
        <f t="shared" si="27"/>
      </c>
      <c r="AU31" s="38">
        <f t="shared" si="28"/>
        <v>0</v>
      </c>
      <c r="AV31" s="41">
        <f t="shared" si="29"/>
        <v>0</v>
      </c>
    </row>
    <row r="32" spans="1:48" ht="12.75">
      <c r="A32" s="33">
        <v>6</v>
      </c>
      <c r="B32" s="13" t="s">
        <v>14</v>
      </c>
      <c r="C32" s="14">
        <v>10</v>
      </c>
      <c r="D32" s="15">
        <v>33</v>
      </c>
      <c r="E32" s="15" t="s">
        <v>0</v>
      </c>
      <c r="F32" s="107">
        <f t="shared" si="11"/>
        <v>37980</v>
      </c>
      <c r="G32" s="94"/>
      <c r="H32" s="94"/>
      <c r="I32" s="94"/>
      <c r="J32" s="99">
        <f t="shared" si="12"/>
        <v>100000</v>
      </c>
      <c r="K32" s="100">
        <f t="shared" si="13"/>
      </c>
      <c r="L32" s="93"/>
      <c r="M32" s="94"/>
      <c r="N32" s="94"/>
      <c r="O32" s="99">
        <f t="shared" si="14"/>
        <v>100000</v>
      </c>
      <c r="P32" s="100">
        <f t="shared" si="15"/>
      </c>
      <c r="Q32" s="13">
        <v>10</v>
      </c>
      <c r="R32" s="13">
        <v>50</v>
      </c>
      <c r="S32" s="13"/>
      <c r="T32" s="16">
        <f>IF(S32+60*R32+3600*Q32&gt;0,S32+60*R32+3600*Q32-$F32,100000)</f>
        <v>1020</v>
      </c>
      <c r="U32" s="19">
        <f t="shared" si="17"/>
        <v>1</v>
      </c>
      <c r="V32" s="18">
        <v>12</v>
      </c>
      <c r="W32" s="13">
        <v>10</v>
      </c>
      <c r="X32" s="13"/>
      <c r="Y32" s="16">
        <f>IF(X32+60*W32+3600*V32&gt;0,X32+60*W32+3600*V32-$F32,100000)</f>
        <v>5820</v>
      </c>
      <c r="Z32" s="19">
        <f t="shared" si="19"/>
        <v>1</v>
      </c>
      <c r="AA32" s="13">
        <v>14</v>
      </c>
      <c r="AB32" s="13">
        <v>45</v>
      </c>
      <c r="AC32" s="13"/>
      <c r="AD32" s="16">
        <f>IF(AC32+60*AB32+3600*AA32&gt;0,AC32+60*AB32+3600*AA32-$F32,100000)</f>
        <v>15120</v>
      </c>
      <c r="AE32" s="19">
        <f t="shared" si="21"/>
        <v>1</v>
      </c>
      <c r="AF32" s="93"/>
      <c r="AG32" s="94"/>
      <c r="AH32" s="94"/>
      <c r="AI32" s="99">
        <f>IF(AH32+60*AG32+3600*AF32&gt;0,AH32+60*AG32+3600*AF32-$F32,100000)</f>
        <v>100000</v>
      </c>
      <c r="AJ32" s="100">
        <f t="shared" si="23"/>
      </c>
      <c r="AK32" s="13">
        <v>15</v>
      </c>
      <c r="AL32" s="13">
        <v>45</v>
      </c>
      <c r="AM32" s="13"/>
      <c r="AN32" s="16">
        <f>IF(AM32+60*AL32+3600*AK32&gt;0,AM32+60*AL32+3600*AK32-$F32,100000)</f>
        <v>18720</v>
      </c>
      <c r="AO32" s="19">
        <f t="shared" si="25"/>
        <v>2</v>
      </c>
      <c r="AP32" s="45">
        <v>17</v>
      </c>
      <c r="AQ32" s="45">
        <v>5</v>
      </c>
      <c r="AR32" s="45"/>
      <c r="AS32" s="20">
        <f t="shared" si="26"/>
        <v>23520</v>
      </c>
      <c r="AT32" s="30">
        <f t="shared" si="27"/>
        <v>1</v>
      </c>
      <c r="AU32" s="38">
        <f t="shared" si="28"/>
        <v>40</v>
      </c>
      <c r="AV32" s="41">
        <f t="shared" si="29"/>
        <v>30</v>
      </c>
    </row>
    <row r="33" spans="1:48" ht="12.75">
      <c r="A33" s="33">
        <v>7</v>
      </c>
      <c r="B33" s="13" t="s">
        <v>42</v>
      </c>
      <c r="C33" s="14">
        <v>10</v>
      </c>
      <c r="D33" s="15">
        <v>33</v>
      </c>
      <c r="E33" s="15" t="s">
        <v>0</v>
      </c>
      <c r="F33" s="107">
        <f t="shared" si="11"/>
        <v>37980</v>
      </c>
      <c r="G33" s="94"/>
      <c r="H33" s="94"/>
      <c r="I33" s="94"/>
      <c r="J33" s="99">
        <f t="shared" si="12"/>
        <v>100000</v>
      </c>
      <c r="K33" s="100">
        <f t="shared" si="13"/>
      </c>
      <c r="L33" s="93"/>
      <c r="M33" s="94"/>
      <c r="N33" s="94"/>
      <c r="O33" s="99">
        <f t="shared" si="14"/>
        <v>100000</v>
      </c>
      <c r="P33" s="100">
        <f t="shared" si="15"/>
      </c>
      <c r="Q33" s="13">
        <v>10</v>
      </c>
      <c r="R33" s="13">
        <v>50</v>
      </c>
      <c r="S33" s="13"/>
      <c r="T33" s="16">
        <f t="shared" si="16"/>
        <v>1020</v>
      </c>
      <c r="U33" s="19">
        <f t="shared" si="17"/>
        <v>1</v>
      </c>
      <c r="V33" s="18">
        <v>12</v>
      </c>
      <c r="W33" s="13">
        <v>10</v>
      </c>
      <c r="X33" s="13"/>
      <c r="Y33" s="16">
        <f t="shared" si="18"/>
        <v>5820</v>
      </c>
      <c r="Z33" s="19">
        <f t="shared" si="19"/>
        <v>1</v>
      </c>
      <c r="AA33" s="13">
        <v>14</v>
      </c>
      <c r="AB33" s="13">
        <v>45</v>
      </c>
      <c r="AC33" s="13"/>
      <c r="AD33" s="16">
        <f t="shared" si="20"/>
        <v>15120</v>
      </c>
      <c r="AE33" s="19">
        <f t="shared" si="21"/>
        <v>1</v>
      </c>
      <c r="AF33" s="93"/>
      <c r="AG33" s="94"/>
      <c r="AH33" s="94"/>
      <c r="AI33" s="99">
        <f t="shared" si="22"/>
        <v>100000</v>
      </c>
      <c r="AJ33" s="100">
        <f t="shared" si="23"/>
      </c>
      <c r="AK33" s="13">
        <v>15</v>
      </c>
      <c r="AL33" s="13">
        <v>30</v>
      </c>
      <c r="AM33" s="13"/>
      <c r="AN33" s="16">
        <f t="shared" si="24"/>
        <v>17820</v>
      </c>
      <c r="AO33" s="19">
        <f t="shared" si="25"/>
        <v>1</v>
      </c>
      <c r="AP33" s="45">
        <v>17</v>
      </c>
      <c r="AQ33" s="45">
        <v>5</v>
      </c>
      <c r="AR33" s="45"/>
      <c r="AS33" s="20">
        <f t="shared" si="26"/>
        <v>23520</v>
      </c>
      <c r="AT33" s="30">
        <f t="shared" si="27"/>
        <v>1</v>
      </c>
      <c r="AU33" s="38">
        <f t="shared" si="28"/>
        <v>40</v>
      </c>
      <c r="AV33" s="41">
        <f t="shared" si="29"/>
        <v>40</v>
      </c>
    </row>
    <row r="34" spans="1:48" ht="12.75">
      <c r="A34" s="33">
        <v>8</v>
      </c>
      <c r="B34" s="103" t="s">
        <v>50</v>
      </c>
      <c r="C34" s="14">
        <v>10</v>
      </c>
      <c r="D34" s="15">
        <v>33</v>
      </c>
      <c r="E34" s="15" t="s">
        <v>0</v>
      </c>
      <c r="F34" s="107">
        <f t="shared" si="11"/>
        <v>37980</v>
      </c>
      <c r="G34" s="94"/>
      <c r="H34" s="94"/>
      <c r="I34" s="94"/>
      <c r="J34" s="99">
        <f t="shared" si="12"/>
        <v>100000</v>
      </c>
      <c r="K34" s="100">
        <f t="shared" si="13"/>
      </c>
      <c r="L34" s="93"/>
      <c r="M34" s="94"/>
      <c r="N34" s="94"/>
      <c r="O34" s="99">
        <f t="shared" si="14"/>
        <v>100000</v>
      </c>
      <c r="P34" s="100">
        <f t="shared" si="15"/>
      </c>
      <c r="Q34" s="13">
        <v>10</v>
      </c>
      <c r="R34" s="13">
        <v>50</v>
      </c>
      <c r="S34" s="13"/>
      <c r="T34" s="16">
        <f>IF(S34+60*R34+3600*Q34&gt;0,S34+60*R34+3600*Q34-$F34,100000)</f>
        <v>1020</v>
      </c>
      <c r="U34" s="19">
        <f t="shared" si="17"/>
        <v>1</v>
      </c>
      <c r="V34" s="18">
        <v>12</v>
      </c>
      <c r="W34" s="13">
        <v>10</v>
      </c>
      <c r="X34" s="13"/>
      <c r="Y34" s="16">
        <f>IF(X34+60*W34+3600*V34&gt;0,X34+60*W34+3600*V34-$F34,100000)</f>
        <v>5820</v>
      </c>
      <c r="Z34" s="19">
        <f t="shared" si="19"/>
        <v>1</v>
      </c>
      <c r="AA34" s="13">
        <v>14</v>
      </c>
      <c r="AB34" s="13">
        <v>45</v>
      </c>
      <c r="AC34" s="13"/>
      <c r="AD34" s="16">
        <f>IF(AC34+60*AB34+3600*AA34&gt;0,AC34+60*AB34+3600*AA34-$F34,100000)</f>
        <v>15120</v>
      </c>
      <c r="AE34" s="19">
        <f t="shared" si="21"/>
        <v>1</v>
      </c>
      <c r="AF34" s="93"/>
      <c r="AG34" s="94"/>
      <c r="AH34" s="94"/>
      <c r="AI34" s="99">
        <f>IF(AH34+60*AG34+3600*AF34&gt;0,AH34+60*AG34+3600*AF34-$F34,100000)</f>
        <v>100000</v>
      </c>
      <c r="AJ34" s="100">
        <f t="shared" si="23"/>
      </c>
      <c r="AK34" s="13">
        <v>16</v>
      </c>
      <c r="AL34" s="13">
        <v>0</v>
      </c>
      <c r="AM34" s="13"/>
      <c r="AN34" s="16">
        <f>IF(AM34+60*AL34+3600*AK34&gt;0,AM34+60*AL34+3600*AK34-$F34,100000)</f>
        <v>19620</v>
      </c>
      <c r="AO34" s="19">
        <f t="shared" si="25"/>
        <v>3</v>
      </c>
      <c r="AP34" s="45">
        <v>17</v>
      </c>
      <c r="AQ34" s="45">
        <v>5</v>
      </c>
      <c r="AR34" s="45"/>
      <c r="AS34" s="20">
        <f t="shared" si="26"/>
        <v>23520</v>
      </c>
      <c r="AT34" s="30">
        <f t="shared" si="27"/>
        <v>1</v>
      </c>
      <c r="AU34" s="38">
        <f t="shared" si="28"/>
        <v>40</v>
      </c>
      <c r="AV34" s="41">
        <f t="shared" si="29"/>
        <v>25</v>
      </c>
    </row>
    <row r="35" spans="1:48" ht="12.75">
      <c r="A35" s="33">
        <v>9</v>
      </c>
      <c r="B35" s="13" t="s">
        <v>46</v>
      </c>
      <c r="C35" s="14">
        <v>10</v>
      </c>
      <c r="D35" s="15">
        <v>33</v>
      </c>
      <c r="E35" s="15" t="s">
        <v>0</v>
      </c>
      <c r="F35" s="107">
        <f t="shared" si="11"/>
        <v>37980</v>
      </c>
      <c r="G35" s="94"/>
      <c r="H35" s="94"/>
      <c r="I35" s="94"/>
      <c r="J35" s="99">
        <f t="shared" si="12"/>
        <v>100000</v>
      </c>
      <c r="K35" s="100">
        <f t="shared" si="13"/>
      </c>
      <c r="L35" s="93"/>
      <c r="M35" s="94"/>
      <c r="N35" s="94"/>
      <c r="O35" s="99">
        <f t="shared" si="14"/>
        <v>100000</v>
      </c>
      <c r="P35" s="100">
        <f t="shared" si="15"/>
      </c>
      <c r="Q35" s="13">
        <v>10</v>
      </c>
      <c r="R35" s="13">
        <v>50</v>
      </c>
      <c r="S35" s="13"/>
      <c r="T35" s="16">
        <f>IF(S35+60*R35+3600*Q35&gt;0,S35+60*R35+3600*Q35-$F35,100000)</f>
        <v>1020</v>
      </c>
      <c r="U35" s="19">
        <f t="shared" si="17"/>
        <v>1</v>
      </c>
      <c r="V35" s="18">
        <v>12</v>
      </c>
      <c r="W35" s="13">
        <v>10</v>
      </c>
      <c r="X35" s="13"/>
      <c r="Y35" s="16">
        <f>IF(X35+60*W35+3600*V35&gt;0,X35+60*W35+3600*V35-$F35,100000)</f>
        <v>5820</v>
      </c>
      <c r="Z35" s="19">
        <f t="shared" si="19"/>
        <v>1</v>
      </c>
      <c r="AA35" s="13">
        <v>14</v>
      </c>
      <c r="AB35" s="13">
        <v>45</v>
      </c>
      <c r="AC35" s="13"/>
      <c r="AD35" s="16">
        <f>IF(AC35+60*AB35+3600*AA35&gt;0,AC35+60*AB35+3600*AA35-$F35,100000)</f>
        <v>15120</v>
      </c>
      <c r="AE35" s="19">
        <f t="shared" si="21"/>
        <v>1</v>
      </c>
      <c r="AF35" s="93"/>
      <c r="AG35" s="94"/>
      <c r="AH35" s="94"/>
      <c r="AI35" s="99">
        <f>IF(AH35+60*AG35+3600*AF35&gt;0,AH35+60*AG35+3600*AF35-$F35,100000)</f>
        <v>100000</v>
      </c>
      <c r="AJ35" s="100">
        <f t="shared" si="23"/>
      </c>
      <c r="AK35" s="13">
        <v>16</v>
      </c>
      <c r="AL35" s="13">
        <v>0</v>
      </c>
      <c r="AM35" s="13"/>
      <c r="AN35" s="16">
        <f>IF(AM35+60*AL35+3600*AK35&gt;0,AM35+60*AL35+3600*AK35-$F35,100000)</f>
        <v>19620</v>
      </c>
      <c r="AO35" s="19">
        <f t="shared" si="25"/>
        <v>3</v>
      </c>
      <c r="AP35" s="45">
        <v>17</v>
      </c>
      <c r="AQ35" s="45">
        <v>5</v>
      </c>
      <c r="AR35" s="45"/>
      <c r="AS35" s="20">
        <f t="shared" si="26"/>
        <v>23520</v>
      </c>
      <c r="AT35" s="30">
        <f t="shared" si="27"/>
        <v>1</v>
      </c>
      <c r="AU35" s="38">
        <f t="shared" si="28"/>
        <v>40</v>
      </c>
      <c r="AV35" s="41">
        <f t="shared" si="29"/>
        <v>25</v>
      </c>
    </row>
    <row r="36" spans="1:48" ht="12.75">
      <c r="A36" s="33">
        <v>10</v>
      </c>
      <c r="B36" s="13" t="s">
        <v>47</v>
      </c>
      <c r="C36" s="14">
        <v>10</v>
      </c>
      <c r="D36" s="15">
        <v>33</v>
      </c>
      <c r="E36" s="15" t="s">
        <v>0</v>
      </c>
      <c r="F36" s="107">
        <f t="shared" si="11"/>
        <v>37980</v>
      </c>
      <c r="G36" s="94"/>
      <c r="H36" s="94"/>
      <c r="I36" s="94"/>
      <c r="J36" s="99">
        <f t="shared" si="12"/>
        <v>100000</v>
      </c>
      <c r="K36" s="100">
        <f t="shared" si="13"/>
      </c>
      <c r="L36" s="93"/>
      <c r="M36" s="94"/>
      <c r="N36" s="94"/>
      <c r="O36" s="99">
        <f t="shared" si="14"/>
        <v>100000</v>
      </c>
      <c r="P36" s="100">
        <f t="shared" si="15"/>
      </c>
      <c r="Q36" s="13">
        <v>10</v>
      </c>
      <c r="R36" s="13">
        <v>50</v>
      </c>
      <c r="S36" s="13"/>
      <c r="T36" s="16">
        <f>IF(S36+60*R36+3600*Q36&gt;0,S36+60*R36+3600*Q36-$F36,100000)</f>
        <v>1020</v>
      </c>
      <c r="U36" s="19">
        <f t="shared" si="17"/>
        <v>1</v>
      </c>
      <c r="V36" s="18">
        <v>12</v>
      </c>
      <c r="W36" s="13">
        <v>10</v>
      </c>
      <c r="X36" s="13"/>
      <c r="Y36" s="16">
        <f>IF(X36+60*W36+3600*V36&gt;0,X36+60*W36+3600*V36-$F36,100000)</f>
        <v>5820</v>
      </c>
      <c r="Z36" s="19">
        <f t="shared" si="19"/>
        <v>1</v>
      </c>
      <c r="AA36" s="13">
        <v>14</v>
      </c>
      <c r="AB36" s="13">
        <v>45</v>
      </c>
      <c r="AC36" s="13"/>
      <c r="AD36" s="16">
        <f>IF(AC36+60*AB36+3600*AA36&gt;0,AC36+60*AB36+3600*AA36-$F36,100000)</f>
        <v>15120</v>
      </c>
      <c r="AE36" s="19">
        <f t="shared" si="21"/>
        <v>1</v>
      </c>
      <c r="AF36" s="93"/>
      <c r="AG36" s="94"/>
      <c r="AH36" s="94"/>
      <c r="AI36" s="99">
        <f>IF(AH36+60*AG36+3600*AF36&gt;0,AH36+60*AG36+3600*AF36-$F36,100000)</f>
        <v>100000</v>
      </c>
      <c r="AJ36" s="100">
        <f t="shared" si="23"/>
      </c>
      <c r="AK36" s="13">
        <v>16</v>
      </c>
      <c r="AL36" s="13">
        <v>0</v>
      </c>
      <c r="AM36" s="13"/>
      <c r="AN36" s="16">
        <f>IF(AM36+60*AL36+3600*AK36&gt;0,AM36+60*AL36+3600*AK36-$F36,100000)</f>
        <v>19620</v>
      </c>
      <c r="AO36" s="19">
        <f t="shared" si="25"/>
        <v>3</v>
      </c>
      <c r="AP36" s="45">
        <v>17</v>
      </c>
      <c r="AQ36" s="45">
        <v>5</v>
      </c>
      <c r="AR36" s="45"/>
      <c r="AS36" s="20">
        <f t="shared" si="26"/>
        <v>23520</v>
      </c>
      <c r="AT36" s="30">
        <f t="shared" si="27"/>
        <v>1</v>
      </c>
      <c r="AU36" s="38">
        <f t="shared" si="28"/>
        <v>40</v>
      </c>
      <c r="AV36" s="41">
        <f t="shared" si="29"/>
        <v>25</v>
      </c>
    </row>
    <row r="37" spans="1:48" ht="12.75">
      <c r="A37" s="33">
        <v>11</v>
      </c>
      <c r="B37" s="13"/>
      <c r="C37" s="14">
        <v>10</v>
      </c>
      <c r="D37" s="15" t="s">
        <v>0</v>
      </c>
      <c r="E37" s="15" t="s">
        <v>0</v>
      </c>
      <c r="F37" s="107">
        <f t="shared" si="11"/>
        <v>36000</v>
      </c>
      <c r="G37" s="94"/>
      <c r="H37" s="94"/>
      <c r="I37" s="94"/>
      <c r="J37" s="99">
        <f t="shared" si="12"/>
        <v>100000</v>
      </c>
      <c r="K37" s="100">
        <f t="shared" si="13"/>
      </c>
      <c r="L37" s="93"/>
      <c r="M37" s="94"/>
      <c r="N37" s="94"/>
      <c r="O37" s="99">
        <f t="shared" si="14"/>
        <v>100000</v>
      </c>
      <c r="P37" s="100">
        <f t="shared" si="15"/>
      </c>
      <c r="Q37" s="13"/>
      <c r="R37" s="13"/>
      <c r="S37" s="13"/>
      <c r="T37" s="16">
        <f t="shared" si="16"/>
        <v>100000</v>
      </c>
      <c r="U37" s="19">
        <f t="shared" si="17"/>
      </c>
      <c r="V37" s="18"/>
      <c r="W37" s="13"/>
      <c r="X37" s="13"/>
      <c r="Y37" s="16">
        <f t="shared" si="18"/>
        <v>100000</v>
      </c>
      <c r="Z37" s="19">
        <f t="shared" si="19"/>
      </c>
      <c r="AA37" s="13"/>
      <c r="AB37" s="13"/>
      <c r="AC37" s="13"/>
      <c r="AD37" s="16">
        <f t="shared" si="20"/>
        <v>100000</v>
      </c>
      <c r="AE37" s="19">
        <f t="shared" si="21"/>
      </c>
      <c r="AF37" s="93"/>
      <c r="AG37" s="94"/>
      <c r="AH37" s="94"/>
      <c r="AI37" s="99">
        <f t="shared" si="22"/>
        <v>100000</v>
      </c>
      <c r="AJ37" s="100">
        <f t="shared" si="23"/>
      </c>
      <c r="AK37" s="13"/>
      <c r="AL37" s="13"/>
      <c r="AM37" s="13"/>
      <c r="AN37" s="16">
        <f t="shared" si="24"/>
        <v>100000</v>
      </c>
      <c r="AO37" s="19">
        <f t="shared" si="25"/>
      </c>
      <c r="AP37" s="45"/>
      <c r="AQ37" s="45"/>
      <c r="AR37" s="45"/>
      <c r="AS37" s="20">
        <f t="shared" si="26"/>
        <v>100000</v>
      </c>
      <c r="AT37" s="30">
        <f t="shared" si="27"/>
      </c>
      <c r="AU37" s="38">
        <f t="shared" si="28"/>
        <v>0</v>
      </c>
      <c r="AV37" s="41">
        <f t="shared" si="29"/>
        <v>0</v>
      </c>
    </row>
    <row r="38" spans="1:48" ht="12.75">
      <c r="A38" s="33">
        <v>12</v>
      </c>
      <c r="B38" s="13"/>
      <c r="C38" s="14">
        <v>10</v>
      </c>
      <c r="D38" s="15" t="s">
        <v>0</v>
      </c>
      <c r="E38" s="15" t="s">
        <v>0</v>
      </c>
      <c r="F38" s="107">
        <f t="shared" si="11"/>
        <v>36000</v>
      </c>
      <c r="G38" s="94"/>
      <c r="H38" s="94"/>
      <c r="I38" s="94"/>
      <c r="J38" s="99">
        <f t="shared" si="12"/>
        <v>100000</v>
      </c>
      <c r="K38" s="100">
        <f t="shared" si="13"/>
      </c>
      <c r="L38" s="93"/>
      <c r="M38" s="94"/>
      <c r="N38" s="94"/>
      <c r="O38" s="99">
        <f t="shared" si="14"/>
        <v>100000</v>
      </c>
      <c r="P38" s="100">
        <f t="shared" si="15"/>
      </c>
      <c r="Q38" s="13"/>
      <c r="R38" s="13"/>
      <c r="S38" s="13"/>
      <c r="T38" s="16">
        <f t="shared" si="16"/>
        <v>100000</v>
      </c>
      <c r="U38" s="19">
        <f t="shared" si="17"/>
      </c>
      <c r="V38" s="18"/>
      <c r="W38" s="13"/>
      <c r="X38" s="13"/>
      <c r="Y38" s="16">
        <f t="shared" si="18"/>
        <v>100000</v>
      </c>
      <c r="Z38" s="19">
        <f t="shared" si="19"/>
      </c>
      <c r="AA38" s="13"/>
      <c r="AB38" s="13"/>
      <c r="AC38" s="13"/>
      <c r="AD38" s="16">
        <f t="shared" si="20"/>
        <v>100000</v>
      </c>
      <c r="AE38" s="19">
        <f t="shared" si="21"/>
      </c>
      <c r="AF38" s="93"/>
      <c r="AG38" s="94"/>
      <c r="AH38" s="94"/>
      <c r="AI38" s="99">
        <f t="shared" si="22"/>
        <v>100000</v>
      </c>
      <c r="AJ38" s="100">
        <f t="shared" si="23"/>
      </c>
      <c r="AK38" s="13"/>
      <c r="AL38" s="13"/>
      <c r="AM38" s="13"/>
      <c r="AN38" s="16">
        <f t="shared" si="24"/>
        <v>100000</v>
      </c>
      <c r="AO38" s="19">
        <f t="shared" si="25"/>
      </c>
      <c r="AP38" s="45"/>
      <c r="AQ38" s="45"/>
      <c r="AR38" s="45"/>
      <c r="AS38" s="20">
        <f t="shared" si="26"/>
        <v>100000</v>
      </c>
      <c r="AT38" s="30">
        <f t="shared" si="27"/>
      </c>
      <c r="AU38" s="38">
        <f t="shared" si="28"/>
        <v>0</v>
      </c>
      <c r="AV38" s="41">
        <f t="shared" si="29"/>
        <v>0</v>
      </c>
    </row>
    <row r="39" spans="1:48" ht="12.75">
      <c r="A39" s="33">
        <v>13</v>
      </c>
      <c r="B39" s="13"/>
      <c r="C39" s="14">
        <v>10</v>
      </c>
      <c r="D39" s="15" t="s">
        <v>0</v>
      </c>
      <c r="E39" s="15" t="s">
        <v>0</v>
      </c>
      <c r="F39" s="107">
        <f t="shared" si="11"/>
        <v>36000</v>
      </c>
      <c r="G39" s="94"/>
      <c r="H39" s="94"/>
      <c r="I39" s="94"/>
      <c r="J39" s="99">
        <f t="shared" si="12"/>
        <v>100000</v>
      </c>
      <c r="K39" s="100">
        <f t="shared" si="13"/>
      </c>
      <c r="L39" s="93"/>
      <c r="M39" s="94"/>
      <c r="N39" s="94"/>
      <c r="O39" s="99">
        <f t="shared" si="14"/>
        <v>100000</v>
      </c>
      <c r="P39" s="100">
        <f t="shared" si="15"/>
      </c>
      <c r="Q39" s="13"/>
      <c r="R39" s="13"/>
      <c r="S39" s="13"/>
      <c r="T39" s="16">
        <f t="shared" si="16"/>
        <v>100000</v>
      </c>
      <c r="U39" s="19">
        <f t="shared" si="17"/>
      </c>
      <c r="V39" s="18"/>
      <c r="W39" s="13"/>
      <c r="X39" s="13"/>
      <c r="Y39" s="16">
        <f t="shared" si="18"/>
        <v>100000</v>
      </c>
      <c r="Z39" s="19">
        <f t="shared" si="19"/>
      </c>
      <c r="AA39" s="13"/>
      <c r="AB39" s="13"/>
      <c r="AC39" s="13"/>
      <c r="AD39" s="16">
        <f t="shared" si="20"/>
        <v>100000</v>
      </c>
      <c r="AE39" s="19">
        <f t="shared" si="21"/>
      </c>
      <c r="AF39" s="93"/>
      <c r="AG39" s="94"/>
      <c r="AH39" s="94"/>
      <c r="AI39" s="99">
        <f t="shared" si="22"/>
        <v>100000</v>
      </c>
      <c r="AJ39" s="100">
        <f t="shared" si="23"/>
      </c>
      <c r="AK39" s="13"/>
      <c r="AL39" s="13"/>
      <c r="AM39" s="13"/>
      <c r="AN39" s="16">
        <f t="shared" si="24"/>
        <v>100000</v>
      </c>
      <c r="AO39" s="19">
        <f t="shared" si="25"/>
      </c>
      <c r="AP39" s="45"/>
      <c r="AQ39" s="45"/>
      <c r="AR39" s="45"/>
      <c r="AS39" s="20">
        <f t="shared" si="26"/>
        <v>100000</v>
      </c>
      <c r="AT39" s="30">
        <f t="shared" si="27"/>
      </c>
      <c r="AU39" s="38">
        <f t="shared" si="28"/>
        <v>0</v>
      </c>
      <c r="AV39" s="41">
        <f t="shared" si="29"/>
        <v>0</v>
      </c>
    </row>
    <row r="40" spans="1:48" ht="12.75">
      <c r="A40" s="33">
        <v>14</v>
      </c>
      <c r="B40" s="13"/>
      <c r="C40" s="14" t="s">
        <v>0</v>
      </c>
      <c r="D40" s="15" t="s">
        <v>0</v>
      </c>
      <c r="E40" s="15" t="s">
        <v>0</v>
      </c>
      <c r="F40" s="107">
        <f t="shared" si="11"/>
        <v>100000</v>
      </c>
      <c r="G40" s="94"/>
      <c r="H40" s="94"/>
      <c r="I40" s="94"/>
      <c r="J40" s="99">
        <f t="shared" si="12"/>
        <v>100000</v>
      </c>
      <c r="K40" s="100">
        <f t="shared" si="13"/>
      </c>
      <c r="L40" s="93"/>
      <c r="M40" s="94"/>
      <c r="N40" s="94"/>
      <c r="O40" s="99">
        <f t="shared" si="14"/>
        <v>100000</v>
      </c>
      <c r="P40" s="100">
        <f t="shared" si="15"/>
      </c>
      <c r="Q40" s="13"/>
      <c r="R40" s="13"/>
      <c r="S40" s="13"/>
      <c r="T40" s="16">
        <f t="shared" si="16"/>
        <v>100000</v>
      </c>
      <c r="U40" s="19">
        <f t="shared" si="17"/>
      </c>
      <c r="V40" s="18"/>
      <c r="W40" s="13"/>
      <c r="X40" s="13"/>
      <c r="Y40" s="16">
        <f t="shared" si="18"/>
        <v>100000</v>
      </c>
      <c r="Z40" s="19">
        <f t="shared" si="19"/>
      </c>
      <c r="AA40" s="13"/>
      <c r="AB40" s="13"/>
      <c r="AC40" s="13"/>
      <c r="AD40" s="16">
        <f t="shared" si="20"/>
        <v>100000</v>
      </c>
      <c r="AE40" s="19">
        <f t="shared" si="21"/>
      </c>
      <c r="AF40" s="93"/>
      <c r="AG40" s="94"/>
      <c r="AH40" s="94"/>
      <c r="AI40" s="99">
        <f t="shared" si="22"/>
        <v>100000</v>
      </c>
      <c r="AJ40" s="100">
        <f t="shared" si="23"/>
      </c>
      <c r="AK40" s="13"/>
      <c r="AL40" s="13"/>
      <c r="AM40" s="13"/>
      <c r="AN40" s="16">
        <f t="shared" si="24"/>
        <v>100000</v>
      </c>
      <c r="AO40" s="19">
        <f t="shared" si="25"/>
      </c>
      <c r="AP40" s="45"/>
      <c r="AQ40" s="45"/>
      <c r="AR40" s="45"/>
      <c r="AS40" s="20">
        <f t="shared" si="26"/>
        <v>100000</v>
      </c>
      <c r="AT40" s="30">
        <f t="shared" si="27"/>
      </c>
      <c r="AU40" s="38">
        <f t="shared" si="28"/>
        <v>0</v>
      </c>
      <c r="AV40" s="41">
        <f t="shared" si="29"/>
        <v>0</v>
      </c>
    </row>
    <row r="41" spans="1:48" ht="12.75">
      <c r="A41" s="33">
        <v>15</v>
      </c>
      <c r="B41" s="13"/>
      <c r="C41" s="14" t="s">
        <v>0</v>
      </c>
      <c r="D41" s="15" t="s">
        <v>0</v>
      </c>
      <c r="E41" s="15" t="s">
        <v>0</v>
      </c>
      <c r="F41" s="107">
        <f t="shared" si="11"/>
        <v>100000</v>
      </c>
      <c r="G41" s="94"/>
      <c r="H41" s="94"/>
      <c r="I41" s="94"/>
      <c r="J41" s="99">
        <f t="shared" si="12"/>
        <v>100000</v>
      </c>
      <c r="K41" s="100">
        <f t="shared" si="13"/>
      </c>
      <c r="L41" s="93"/>
      <c r="M41" s="94"/>
      <c r="N41" s="94"/>
      <c r="O41" s="99">
        <f t="shared" si="14"/>
        <v>100000</v>
      </c>
      <c r="P41" s="100">
        <f t="shared" si="15"/>
      </c>
      <c r="Q41" s="13"/>
      <c r="R41" s="13"/>
      <c r="S41" s="13"/>
      <c r="T41" s="16">
        <f t="shared" si="16"/>
        <v>100000</v>
      </c>
      <c r="U41" s="19">
        <f t="shared" si="17"/>
      </c>
      <c r="V41" s="18"/>
      <c r="W41" s="13"/>
      <c r="X41" s="13"/>
      <c r="Y41" s="16">
        <f t="shared" si="18"/>
        <v>100000</v>
      </c>
      <c r="Z41" s="19">
        <f t="shared" si="19"/>
      </c>
      <c r="AA41" s="13"/>
      <c r="AB41" s="13"/>
      <c r="AC41" s="13"/>
      <c r="AD41" s="16">
        <f t="shared" si="20"/>
        <v>100000</v>
      </c>
      <c r="AE41" s="19">
        <f t="shared" si="21"/>
      </c>
      <c r="AF41" s="93"/>
      <c r="AG41" s="94"/>
      <c r="AH41" s="94"/>
      <c r="AI41" s="99">
        <f t="shared" si="22"/>
        <v>100000</v>
      </c>
      <c r="AJ41" s="100">
        <f t="shared" si="23"/>
      </c>
      <c r="AK41" s="13"/>
      <c r="AL41" s="13"/>
      <c r="AM41" s="13"/>
      <c r="AN41" s="16">
        <f t="shared" si="24"/>
        <v>100000</v>
      </c>
      <c r="AO41" s="19">
        <f t="shared" si="25"/>
      </c>
      <c r="AP41" s="45"/>
      <c r="AQ41" s="45"/>
      <c r="AR41" s="45"/>
      <c r="AS41" s="20">
        <f t="shared" si="26"/>
        <v>100000</v>
      </c>
      <c r="AT41" s="30">
        <f t="shared" si="27"/>
      </c>
      <c r="AU41" s="38">
        <f t="shared" si="28"/>
        <v>0</v>
      </c>
      <c r="AV41" s="41">
        <f t="shared" si="29"/>
        <v>0</v>
      </c>
    </row>
    <row r="42" spans="1:48" ht="12.75">
      <c r="A42" s="33">
        <v>16</v>
      </c>
      <c r="B42" s="13"/>
      <c r="C42" s="14" t="s">
        <v>0</v>
      </c>
      <c r="D42" s="15" t="s">
        <v>0</v>
      </c>
      <c r="E42" s="15" t="s">
        <v>0</v>
      </c>
      <c r="F42" s="107">
        <f t="shared" si="11"/>
        <v>100000</v>
      </c>
      <c r="G42" s="94"/>
      <c r="H42" s="94"/>
      <c r="I42" s="94"/>
      <c r="J42" s="99">
        <f t="shared" si="12"/>
        <v>100000</v>
      </c>
      <c r="K42" s="100">
        <f t="shared" si="13"/>
      </c>
      <c r="L42" s="93"/>
      <c r="M42" s="94"/>
      <c r="N42" s="94"/>
      <c r="O42" s="99">
        <f t="shared" si="14"/>
        <v>100000</v>
      </c>
      <c r="P42" s="100">
        <f t="shared" si="15"/>
      </c>
      <c r="Q42" s="13"/>
      <c r="R42" s="13"/>
      <c r="S42" s="13"/>
      <c r="T42" s="16">
        <f t="shared" si="16"/>
        <v>100000</v>
      </c>
      <c r="U42" s="19">
        <f t="shared" si="17"/>
      </c>
      <c r="V42" s="18"/>
      <c r="W42" s="13"/>
      <c r="X42" s="13"/>
      <c r="Y42" s="16">
        <f t="shared" si="18"/>
        <v>100000</v>
      </c>
      <c r="Z42" s="19">
        <f t="shared" si="19"/>
      </c>
      <c r="AA42" s="13"/>
      <c r="AB42" s="13"/>
      <c r="AC42" s="13"/>
      <c r="AD42" s="16">
        <f t="shared" si="20"/>
        <v>100000</v>
      </c>
      <c r="AE42" s="19">
        <f t="shared" si="21"/>
      </c>
      <c r="AF42" s="93"/>
      <c r="AG42" s="94"/>
      <c r="AH42" s="94"/>
      <c r="AI42" s="99">
        <f t="shared" si="22"/>
        <v>100000</v>
      </c>
      <c r="AJ42" s="100">
        <f t="shared" si="23"/>
      </c>
      <c r="AK42" s="13"/>
      <c r="AL42" s="13"/>
      <c r="AM42" s="13"/>
      <c r="AN42" s="16">
        <f t="shared" si="24"/>
        <v>100000</v>
      </c>
      <c r="AO42" s="19">
        <f t="shared" si="25"/>
      </c>
      <c r="AP42" s="45"/>
      <c r="AQ42" s="45"/>
      <c r="AR42" s="45"/>
      <c r="AS42" s="20">
        <f t="shared" si="26"/>
        <v>100000</v>
      </c>
      <c r="AT42" s="30">
        <f t="shared" si="27"/>
      </c>
      <c r="AU42" s="38">
        <f t="shared" si="28"/>
        <v>0</v>
      </c>
      <c r="AV42" s="41">
        <f t="shared" si="29"/>
        <v>0</v>
      </c>
    </row>
    <row r="43" spans="1:48" ht="12.75">
      <c r="A43" s="33">
        <v>17</v>
      </c>
      <c r="B43" s="13"/>
      <c r="C43" s="14" t="s">
        <v>0</v>
      </c>
      <c r="D43" s="15" t="s">
        <v>0</v>
      </c>
      <c r="E43" s="15" t="s">
        <v>0</v>
      </c>
      <c r="F43" s="107">
        <f t="shared" si="11"/>
        <v>100000</v>
      </c>
      <c r="G43" s="94"/>
      <c r="H43" s="94"/>
      <c r="I43" s="94"/>
      <c r="J43" s="99">
        <f t="shared" si="12"/>
        <v>100000</v>
      </c>
      <c r="K43" s="100">
        <f t="shared" si="13"/>
      </c>
      <c r="L43" s="93"/>
      <c r="M43" s="94"/>
      <c r="N43" s="94"/>
      <c r="O43" s="99">
        <f t="shared" si="14"/>
        <v>100000</v>
      </c>
      <c r="P43" s="100">
        <f t="shared" si="15"/>
      </c>
      <c r="Q43" s="13"/>
      <c r="R43" s="13"/>
      <c r="S43" s="13"/>
      <c r="T43" s="16">
        <f t="shared" si="16"/>
        <v>100000</v>
      </c>
      <c r="U43" s="19">
        <f t="shared" si="17"/>
      </c>
      <c r="V43" s="18"/>
      <c r="W43" s="13"/>
      <c r="X43" s="13"/>
      <c r="Y43" s="16">
        <f t="shared" si="18"/>
        <v>100000</v>
      </c>
      <c r="Z43" s="19">
        <f t="shared" si="19"/>
      </c>
      <c r="AA43" s="13"/>
      <c r="AB43" s="13"/>
      <c r="AC43" s="13"/>
      <c r="AD43" s="16">
        <f t="shared" si="20"/>
        <v>100000</v>
      </c>
      <c r="AE43" s="19">
        <f t="shared" si="21"/>
      </c>
      <c r="AF43" s="93"/>
      <c r="AG43" s="94"/>
      <c r="AH43" s="94"/>
      <c r="AI43" s="99">
        <f t="shared" si="22"/>
        <v>100000</v>
      </c>
      <c r="AJ43" s="100">
        <f t="shared" si="23"/>
      </c>
      <c r="AK43" s="13"/>
      <c r="AL43" s="13"/>
      <c r="AM43" s="13"/>
      <c r="AN43" s="16">
        <f t="shared" si="24"/>
        <v>100000</v>
      </c>
      <c r="AO43" s="19">
        <f t="shared" si="25"/>
      </c>
      <c r="AP43" s="45"/>
      <c r="AQ43" s="45"/>
      <c r="AR43" s="45"/>
      <c r="AS43" s="20">
        <f t="shared" si="26"/>
        <v>100000</v>
      </c>
      <c r="AT43" s="30">
        <f t="shared" si="27"/>
      </c>
      <c r="AU43" s="38">
        <f t="shared" si="28"/>
        <v>0</v>
      </c>
      <c r="AV43" s="41">
        <f t="shared" si="29"/>
        <v>0</v>
      </c>
    </row>
    <row r="44" spans="1:48" ht="12.75">
      <c r="A44" s="33">
        <v>18</v>
      </c>
      <c r="B44" s="13"/>
      <c r="C44" s="14" t="s">
        <v>0</v>
      </c>
      <c r="D44" s="15" t="s">
        <v>0</v>
      </c>
      <c r="E44" s="15" t="s">
        <v>0</v>
      </c>
      <c r="F44" s="107">
        <f t="shared" si="11"/>
        <v>100000</v>
      </c>
      <c r="G44" s="94"/>
      <c r="H44" s="94"/>
      <c r="I44" s="94"/>
      <c r="J44" s="99">
        <f t="shared" si="12"/>
        <v>100000</v>
      </c>
      <c r="K44" s="100">
        <f t="shared" si="13"/>
      </c>
      <c r="L44" s="93"/>
      <c r="M44" s="94"/>
      <c r="N44" s="94"/>
      <c r="O44" s="99">
        <f t="shared" si="14"/>
        <v>100000</v>
      </c>
      <c r="P44" s="100">
        <f t="shared" si="15"/>
      </c>
      <c r="Q44" s="13"/>
      <c r="R44" s="13"/>
      <c r="S44" s="13"/>
      <c r="T44" s="16">
        <f t="shared" si="16"/>
        <v>100000</v>
      </c>
      <c r="U44" s="19">
        <f t="shared" si="17"/>
      </c>
      <c r="V44" s="18"/>
      <c r="W44" s="13"/>
      <c r="X44" s="13"/>
      <c r="Y44" s="16">
        <f t="shared" si="18"/>
        <v>100000</v>
      </c>
      <c r="Z44" s="19">
        <f t="shared" si="19"/>
      </c>
      <c r="AA44" s="13"/>
      <c r="AB44" s="13"/>
      <c r="AC44" s="13"/>
      <c r="AD44" s="16">
        <f t="shared" si="20"/>
        <v>100000</v>
      </c>
      <c r="AE44" s="19">
        <f t="shared" si="21"/>
      </c>
      <c r="AF44" s="93"/>
      <c r="AG44" s="94"/>
      <c r="AH44" s="94"/>
      <c r="AI44" s="99">
        <f t="shared" si="22"/>
        <v>100000</v>
      </c>
      <c r="AJ44" s="100">
        <f t="shared" si="23"/>
      </c>
      <c r="AK44" s="13"/>
      <c r="AL44" s="13"/>
      <c r="AM44" s="13"/>
      <c r="AN44" s="16">
        <f t="shared" si="24"/>
        <v>100000</v>
      </c>
      <c r="AO44" s="19">
        <f t="shared" si="25"/>
      </c>
      <c r="AP44" s="45"/>
      <c r="AQ44" s="45"/>
      <c r="AR44" s="45"/>
      <c r="AS44" s="20">
        <f t="shared" si="26"/>
        <v>100000</v>
      </c>
      <c r="AT44" s="30">
        <f t="shared" si="27"/>
      </c>
      <c r="AU44" s="38">
        <f t="shared" si="28"/>
        <v>0</v>
      </c>
      <c r="AV44" s="41">
        <f t="shared" si="29"/>
        <v>0</v>
      </c>
    </row>
    <row r="45" spans="1:48" ht="12.75">
      <c r="A45" s="33">
        <v>19</v>
      </c>
      <c r="B45" s="13"/>
      <c r="C45" s="14" t="s">
        <v>0</v>
      </c>
      <c r="D45" s="15" t="s">
        <v>0</v>
      </c>
      <c r="E45" s="15" t="s">
        <v>0</v>
      </c>
      <c r="F45" s="107">
        <f t="shared" si="11"/>
        <v>100000</v>
      </c>
      <c r="G45" s="94"/>
      <c r="H45" s="94"/>
      <c r="I45" s="94"/>
      <c r="J45" s="99">
        <f t="shared" si="12"/>
        <v>100000</v>
      </c>
      <c r="K45" s="100">
        <f t="shared" si="13"/>
      </c>
      <c r="L45" s="93"/>
      <c r="M45" s="94"/>
      <c r="N45" s="94"/>
      <c r="O45" s="99">
        <f t="shared" si="14"/>
        <v>100000</v>
      </c>
      <c r="P45" s="100">
        <f t="shared" si="15"/>
      </c>
      <c r="Q45" s="13"/>
      <c r="R45" s="13"/>
      <c r="S45" s="13"/>
      <c r="T45" s="16">
        <f t="shared" si="16"/>
        <v>100000</v>
      </c>
      <c r="U45" s="19">
        <f t="shared" si="17"/>
      </c>
      <c r="V45" s="18"/>
      <c r="W45" s="13"/>
      <c r="X45" s="13"/>
      <c r="Y45" s="16">
        <f t="shared" si="18"/>
        <v>100000</v>
      </c>
      <c r="Z45" s="19">
        <f t="shared" si="19"/>
      </c>
      <c r="AA45" s="13"/>
      <c r="AB45" s="13"/>
      <c r="AC45" s="13"/>
      <c r="AD45" s="16">
        <f t="shared" si="20"/>
        <v>100000</v>
      </c>
      <c r="AE45" s="19">
        <f t="shared" si="21"/>
      </c>
      <c r="AF45" s="93"/>
      <c r="AG45" s="94"/>
      <c r="AH45" s="94"/>
      <c r="AI45" s="99">
        <f t="shared" si="22"/>
        <v>100000</v>
      </c>
      <c r="AJ45" s="100">
        <f t="shared" si="23"/>
      </c>
      <c r="AK45" s="13"/>
      <c r="AL45" s="13"/>
      <c r="AM45" s="13"/>
      <c r="AN45" s="16">
        <f t="shared" si="24"/>
        <v>100000</v>
      </c>
      <c r="AO45" s="19">
        <f t="shared" si="25"/>
      </c>
      <c r="AP45" s="45"/>
      <c r="AQ45" s="45"/>
      <c r="AR45" s="45"/>
      <c r="AS45" s="20">
        <f t="shared" si="26"/>
        <v>100000</v>
      </c>
      <c r="AT45" s="30">
        <f t="shared" si="27"/>
      </c>
      <c r="AU45" s="38">
        <f t="shared" si="28"/>
        <v>0</v>
      </c>
      <c r="AV45" s="41">
        <f t="shared" si="29"/>
        <v>0</v>
      </c>
    </row>
    <row r="46" spans="1:48" ht="13.5" thickBot="1">
      <c r="A46" s="34">
        <v>20</v>
      </c>
      <c r="B46" s="21"/>
      <c r="C46" s="22" t="s">
        <v>0</v>
      </c>
      <c r="D46" s="23" t="s">
        <v>0</v>
      </c>
      <c r="E46" s="23" t="s">
        <v>0</v>
      </c>
      <c r="F46" s="108">
        <f t="shared" si="11"/>
        <v>100000</v>
      </c>
      <c r="G46" s="96"/>
      <c r="H46" s="96"/>
      <c r="I46" s="96"/>
      <c r="J46" s="101">
        <f t="shared" si="12"/>
        <v>100000</v>
      </c>
      <c r="K46" s="102">
        <f t="shared" si="13"/>
      </c>
      <c r="L46" s="95"/>
      <c r="M46" s="96"/>
      <c r="N46" s="96"/>
      <c r="O46" s="101">
        <f t="shared" si="14"/>
        <v>100000</v>
      </c>
      <c r="P46" s="102">
        <f t="shared" si="15"/>
      </c>
      <c r="Q46" s="21"/>
      <c r="R46" s="21"/>
      <c r="S46" s="21"/>
      <c r="T46" s="24">
        <f t="shared" si="16"/>
        <v>100000</v>
      </c>
      <c r="U46" s="27">
        <f t="shared" si="17"/>
      </c>
      <c r="V46" s="26"/>
      <c r="W46" s="21"/>
      <c r="X46" s="21"/>
      <c r="Y46" s="24">
        <f t="shared" si="18"/>
        <v>100000</v>
      </c>
      <c r="Z46" s="27">
        <f t="shared" si="19"/>
      </c>
      <c r="AA46" s="21"/>
      <c r="AB46" s="21"/>
      <c r="AC46" s="21"/>
      <c r="AD46" s="24">
        <f t="shared" si="20"/>
        <v>100000</v>
      </c>
      <c r="AE46" s="27">
        <f t="shared" si="21"/>
      </c>
      <c r="AF46" s="95"/>
      <c r="AG46" s="96"/>
      <c r="AH46" s="96"/>
      <c r="AI46" s="101">
        <f t="shared" si="22"/>
        <v>100000</v>
      </c>
      <c r="AJ46" s="102">
        <f t="shared" si="23"/>
      </c>
      <c r="AK46" s="21"/>
      <c r="AL46" s="21"/>
      <c r="AM46" s="21"/>
      <c r="AN46" s="24">
        <f t="shared" si="24"/>
        <v>100000</v>
      </c>
      <c r="AO46" s="27">
        <f t="shared" si="25"/>
      </c>
      <c r="AP46" s="46"/>
      <c r="AQ46" s="46"/>
      <c r="AR46" s="46"/>
      <c r="AS46" s="28">
        <f t="shared" si="26"/>
        <v>100000</v>
      </c>
      <c r="AT46" s="31">
        <f t="shared" si="27"/>
      </c>
      <c r="AU46" s="39">
        <f t="shared" si="28"/>
        <v>0</v>
      </c>
      <c r="AV46" s="43">
        <f t="shared" si="29"/>
        <v>0</v>
      </c>
    </row>
    <row r="49" spans="1:2" ht="18" customHeight="1" thickBot="1">
      <c r="A49" s="2" t="s">
        <v>5</v>
      </c>
      <c r="B49" s="2"/>
    </row>
    <row r="50" spans="1:21" ht="23.25" customHeight="1" thickBot="1">
      <c r="A50" s="51" t="s">
        <v>2</v>
      </c>
      <c r="B50" s="51" t="s">
        <v>1</v>
      </c>
      <c r="C50" s="110"/>
      <c r="D50" s="110"/>
      <c r="E50" s="104"/>
      <c r="F50" s="54"/>
      <c r="G50" s="109" t="s">
        <v>11</v>
      </c>
      <c r="H50" s="109"/>
      <c r="I50" s="109"/>
      <c r="J50" s="109"/>
      <c r="K50" s="109"/>
      <c r="L50" s="111" t="s">
        <v>13</v>
      </c>
      <c r="M50" s="112"/>
      <c r="N50" s="112"/>
      <c r="O50" s="112"/>
      <c r="P50" s="113"/>
      <c r="Q50" s="111" t="s">
        <v>12</v>
      </c>
      <c r="R50" s="112"/>
      <c r="S50" s="112"/>
      <c r="T50" s="112"/>
      <c r="U50" s="113"/>
    </row>
    <row r="51" spans="1:21" ht="12.75">
      <c r="A51" s="32">
        <v>1</v>
      </c>
      <c r="B51" s="5" t="s">
        <v>48</v>
      </c>
      <c r="C51" s="76"/>
      <c r="D51" s="77"/>
      <c r="E51" s="5"/>
      <c r="F51" s="78"/>
      <c r="G51" s="44">
        <f aca="true" t="shared" si="30" ref="G51:G70">IF(J51&lt;&gt;200000,FLOOR(J51,3600)/3600,"")</f>
        <v>31</v>
      </c>
      <c r="H51" s="44">
        <f aca="true" t="shared" si="31" ref="H51:H70">IF(J51&lt;&gt;200000,FLOOR(J51-G51*3600,60)/60,"")</f>
        <v>8</v>
      </c>
      <c r="I51" s="44">
        <f aca="true" t="shared" si="32" ref="I51:I70">IF(J51&lt;&gt;200000,J51-G51*3600-H51*60,"")</f>
        <v>40</v>
      </c>
      <c r="J51" s="79">
        <f aca="true" t="shared" si="33" ref="J51:J70">AS3+AS27</f>
        <v>112120</v>
      </c>
      <c r="K51" s="29">
        <f aca="true" t="shared" si="34" ref="K51:K70">IF(J51&lt;&gt;200000,1+COUNTIF(J$51:J$70,"&lt;"&amp;J51),"")</f>
        <v>3</v>
      </c>
      <c r="L51" s="80"/>
      <c r="M51" s="81"/>
      <c r="N51" s="81">
        <f aca="true" t="shared" si="35" ref="N51:N70">IF(O51&lt;&gt;0,O51,"")</f>
        <v>10</v>
      </c>
      <c r="O51" s="81">
        <f aca="true" t="shared" si="36" ref="O51:O70">AU3+AU27</f>
        <v>10</v>
      </c>
      <c r="P51" s="82">
        <f aca="true" t="shared" si="37" ref="P51:P70">IF(O51&lt;&gt;0,1+COUNTIF(O$51:O$70,"&gt;"&amp;O51),"")</f>
        <v>8</v>
      </c>
      <c r="Q51" s="83"/>
      <c r="R51" s="83"/>
      <c r="S51" s="83">
        <f aca="true" t="shared" si="38" ref="S51:S70">IF(T51&lt;&gt;0,T51,"")</f>
        <v>5</v>
      </c>
      <c r="T51" s="83">
        <f aca="true" t="shared" si="39" ref="T51:T70">AV3+AV27</f>
        <v>5</v>
      </c>
      <c r="U51" s="84">
        <f aca="true" t="shared" si="40" ref="U51:U70">IF(T51&lt;&gt;0,1+COUNTIF(T$51:T$70,"&gt;"&amp;T51),"")</f>
        <v>8</v>
      </c>
    </row>
    <row r="52" spans="1:22" ht="12.75">
      <c r="A52" s="33">
        <v>2</v>
      </c>
      <c r="B52" s="13" t="s">
        <v>39</v>
      </c>
      <c r="C52" s="47"/>
      <c r="D52" s="48"/>
      <c r="E52" s="13"/>
      <c r="F52" s="52"/>
      <c r="G52" s="45">
        <f t="shared" si="30"/>
        <v>34</v>
      </c>
      <c r="H52" s="45">
        <f t="shared" si="31"/>
        <v>18</v>
      </c>
      <c r="I52" s="45">
        <f t="shared" si="32"/>
        <v>40</v>
      </c>
      <c r="J52" s="55">
        <f t="shared" si="33"/>
        <v>123520</v>
      </c>
      <c r="K52" s="30">
        <f t="shared" si="34"/>
        <v>4</v>
      </c>
      <c r="L52" s="57"/>
      <c r="M52" s="58"/>
      <c r="N52" s="58">
        <f t="shared" si="35"/>
        <v>40</v>
      </c>
      <c r="O52" s="58">
        <f t="shared" si="36"/>
        <v>40</v>
      </c>
      <c r="P52" s="59">
        <f t="shared" si="37"/>
        <v>3</v>
      </c>
      <c r="Q52" s="63"/>
      <c r="R52" s="63"/>
      <c r="S52" s="63">
        <f t="shared" si="38"/>
        <v>20</v>
      </c>
      <c r="T52" s="63">
        <f t="shared" si="39"/>
        <v>20</v>
      </c>
      <c r="U52" s="64">
        <f t="shared" si="40"/>
        <v>7</v>
      </c>
      <c r="V52" s="1" t="s">
        <v>55</v>
      </c>
    </row>
    <row r="53" spans="1:21" ht="12.75">
      <c r="A53" s="33">
        <v>3</v>
      </c>
      <c r="B53" s="13" t="s">
        <v>40</v>
      </c>
      <c r="C53" s="47"/>
      <c r="D53" s="48"/>
      <c r="E53" s="13"/>
      <c r="F53" s="52"/>
      <c r="G53" s="45">
        <f t="shared" si="30"/>
      </c>
      <c r="H53" s="45">
        <f t="shared" si="31"/>
      </c>
      <c r="I53" s="45">
        <f t="shared" si="32"/>
      </c>
      <c r="J53" s="55">
        <f t="shared" si="33"/>
        <v>200000</v>
      </c>
      <c r="K53" s="30">
        <f t="shared" si="34"/>
      </c>
      <c r="L53" s="57"/>
      <c r="M53" s="58"/>
      <c r="N53" s="58">
        <f t="shared" si="35"/>
      </c>
      <c r="O53" s="58">
        <f t="shared" si="36"/>
        <v>0</v>
      </c>
      <c r="P53" s="59">
        <f t="shared" si="37"/>
      </c>
      <c r="Q53" s="63"/>
      <c r="R53" s="63"/>
      <c r="S53" s="63">
        <f t="shared" si="38"/>
      </c>
      <c r="T53" s="63">
        <f t="shared" si="39"/>
        <v>0</v>
      </c>
      <c r="U53" s="64">
        <f t="shared" si="40"/>
      </c>
    </row>
    <row r="54" spans="1:22" ht="12.75">
      <c r="A54" s="33">
        <v>4</v>
      </c>
      <c r="B54" s="13" t="s">
        <v>41</v>
      </c>
      <c r="C54" s="47"/>
      <c r="D54" s="48"/>
      <c r="E54" s="13"/>
      <c r="F54" s="52"/>
      <c r="G54" s="45">
        <f t="shared" si="30"/>
        <v>9</v>
      </c>
      <c r="H54" s="45">
        <f t="shared" si="31"/>
        <v>22</v>
      </c>
      <c r="I54" s="45">
        <f t="shared" si="32"/>
        <v>0</v>
      </c>
      <c r="J54" s="55">
        <f t="shared" si="33"/>
        <v>33720</v>
      </c>
      <c r="K54" s="30">
        <f t="shared" si="34"/>
        <v>2</v>
      </c>
      <c r="L54" s="57"/>
      <c r="M54" s="58"/>
      <c r="N54" s="58">
        <f t="shared" si="35"/>
        <v>60</v>
      </c>
      <c r="O54" s="58">
        <f t="shared" si="36"/>
        <v>60</v>
      </c>
      <c r="P54" s="59">
        <f t="shared" si="37"/>
        <v>2</v>
      </c>
      <c r="Q54" s="63"/>
      <c r="R54" s="63"/>
      <c r="S54" s="63">
        <f t="shared" si="38"/>
        <v>35</v>
      </c>
      <c r="T54" s="63">
        <f t="shared" si="39"/>
        <v>35</v>
      </c>
      <c r="U54" s="64">
        <f t="shared" si="40"/>
        <v>2</v>
      </c>
      <c r="V54" s="1" t="s">
        <v>54</v>
      </c>
    </row>
    <row r="55" spans="1:21" ht="12.75">
      <c r="A55" s="33">
        <v>5</v>
      </c>
      <c r="B55" s="103" t="s">
        <v>49</v>
      </c>
      <c r="C55" s="47"/>
      <c r="D55" s="48"/>
      <c r="E55" s="13"/>
      <c r="F55" s="52"/>
      <c r="G55" s="45">
        <f t="shared" si="30"/>
      </c>
      <c r="H55" s="45">
        <f t="shared" si="31"/>
      </c>
      <c r="I55" s="45">
        <f t="shared" si="32"/>
      </c>
      <c r="J55" s="55">
        <f t="shared" si="33"/>
        <v>200000</v>
      </c>
      <c r="K55" s="30">
        <f t="shared" si="34"/>
      </c>
      <c r="L55" s="57"/>
      <c r="M55" s="58"/>
      <c r="N55" s="58">
        <f t="shared" si="35"/>
      </c>
      <c r="O55" s="58">
        <f t="shared" si="36"/>
        <v>0</v>
      </c>
      <c r="P55" s="59">
        <f t="shared" si="37"/>
      </c>
      <c r="Q55" s="63"/>
      <c r="R55" s="63"/>
      <c r="S55" s="63">
        <f t="shared" si="38"/>
      </c>
      <c r="T55" s="63">
        <f t="shared" si="39"/>
        <v>0</v>
      </c>
      <c r="U55" s="64">
        <f t="shared" si="40"/>
      </c>
    </row>
    <row r="56" spans="1:22" ht="12.75">
      <c r="A56" s="33">
        <v>6</v>
      </c>
      <c r="B56" s="13" t="s">
        <v>14</v>
      </c>
      <c r="C56" s="47"/>
      <c r="D56" s="48"/>
      <c r="E56" s="13"/>
      <c r="F56" s="52"/>
      <c r="G56" s="45">
        <f t="shared" si="30"/>
        <v>34</v>
      </c>
      <c r="H56" s="45">
        <f t="shared" si="31"/>
        <v>18</v>
      </c>
      <c r="I56" s="45">
        <f t="shared" si="32"/>
        <v>40</v>
      </c>
      <c r="J56" s="55">
        <f t="shared" si="33"/>
        <v>123520</v>
      </c>
      <c r="K56" s="30">
        <f t="shared" si="34"/>
        <v>4</v>
      </c>
      <c r="L56" s="57"/>
      <c r="M56" s="58"/>
      <c r="N56" s="58">
        <f t="shared" si="35"/>
        <v>40</v>
      </c>
      <c r="O56" s="58">
        <f t="shared" si="36"/>
        <v>40</v>
      </c>
      <c r="P56" s="59">
        <f t="shared" si="37"/>
        <v>3</v>
      </c>
      <c r="Q56" s="63"/>
      <c r="R56" s="63"/>
      <c r="S56" s="63">
        <f t="shared" si="38"/>
        <v>30</v>
      </c>
      <c r="T56" s="63">
        <f t="shared" si="39"/>
        <v>30</v>
      </c>
      <c r="U56" s="64">
        <f t="shared" si="40"/>
        <v>3</v>
      </c>
      <c r="V56" s="1" t="s">
        <v>71</v>
      </c>
    </row>
    <row r="57" spans="1:22" ht="12.75">
      <c r="A57" s="33">
        <v>7</v>
      </c>
      <c r="B57" s="13" t="s">
        <v>42</v>
      </c>
      <c r="C57" s="47"/>
      <c r="D57" s="48"/>
      <c r="E57" s="13"/>
      <c r="F57" s="52"/>
      <c r="G57" s="45">
        <f t="shared" si="30"/>
        <v>9</v>
      </c>
      <c r="H57" s="45">
        <f t="shared" si="31"/>
        <v>19</v>
      </c>
      <c r="I57" s="45">
        <f t="shared" si="32"/>
        <v>40</v>
      </c>
      <c r="J57" s="55">
        <f t="shared" si="33"/>
        <v>33580</v>
      </c>
      <c r="K57" s="30">
        <f t="shared" si="34"/>
        <v>1</v>
      </c>
      <c r="L57" s="57"/>
      <c r="M57" s="58"/>
      <c r="N57" s="58">
        <f t="shared" si="35"/>
        <v>80</v>
      </c>
      <c r="O57" s="58">
        <f t="shared" si="36"/>
        <v>80</v>
      </c>
      <c r="P57" s="59">
        <f t="shared" si="37"/>
        <v>1</v>
      </c>
      <c r="Q57" s="63"/>
      <c r="R57" s="63"/>
      <c r="S57" s="63">
        <f t="shared" si="38"/>
        <v>60</v>
      </c>
      <c r="T57" s="63">
        <f t="shared" si="39"/>
        <v>60</v>
      </c>
      <c r="U57" s="64">
        <f t="shared" si="40"/>
        <v>1</v>
      </c>
      <c r="V57" s="1" t="s">
        <v>53</v>
      </c>
    </row>
    <row r="58" spans="1:22" ht="12.75">
      <c r="A58" s="33">
        <v>8</v>
      </c>
      <c r="B58" s="103" t="s">
        <v>50</v>
      </c>
      <c r="C58" s="47"/>
      <c r="D58" s="48"/>
      <c r="E58" s="13"/>
      <c r="F58" s="52"/>
      <c r="G58" s="45">
        <f t="shared" si="30"/>
        <v>34</v>
      </c>
      <c r="H58" s="45">
        <f t="shared" si="31"/>
        <v>18</v>
      </c>
      <c r="I58" s="45">
        <f t="shared" si="32"/>
        <v>40</v>
      </c>
      <c r="J58" s="55">
        <f t="shared" si="33"/>
        <v>123520</v>
      </c>
      <c r="K58" s="30">
        <f t="shared" si="34"/>
        <v>4</v>
      </c>
      <c r="L58" s="57"/>
      <c r="M58" s="58"/>
      <c r="N58" s="58">
        <f t="shared" si="35"/>
        <v>40</v>
      </c>
      <c r="O58" s="58">
        <f t="shared" si="36"/>
        <v>40</v>
      </c>
      <c r="P58" s="59">
        <f t="shared" si="37"/>
        <v>3</v>
      </c>
      <c r="Q58" s="63"/>
      <c r="R58" s="63"/>
      <c r="S58" s="63">
        <f t="shared" si="38"/>
        <v>25</v>
      </c>
      <c r="T58" s="63">
        <f t="shared" si="39"/>
        <v>25</v>
      </c>
      <c r="U58" s="64">
        <f t="shared" si="40"/>
        <v>4</v>
      </c>
      <c r="V58" s="1" t="s">
        <v>56</v>
      </c>
    </row>
    <row r="59" spans="1:22" ht="12.75">
      <c r="A59" s="33">
        <v>9</v>
      </c>
      <c r="B59" s="13" t="s">
        <v>46</v>
      </c>
      <c r="C59" s="47"/>
      <c r="D59" s="48"/>
      <c r="E59" s="13"/>
      <c r="F59" s="52"/>
      <c r="G59" s="45">
        <f t="shared" si="30"/>
        <v>34</v>
      </c>
      <c r="H59" s="45">
        <f t="shared" si="31"/>
        <v>18</v>
      </c>
      <c r="I59" s="45">
        <f t="shared" si="32"/>
        <v>40</v>
      </c>
      <c r="J59" s="55">
        <f t="shared" si="33"/>
        <v>123520</v>
      </c>
      <c r="K59" s="30">
        <f t="shared" si="34"/>
        <v>4</v>
      </c>
      <c r="L59" s="57"/>
      <c r="M59" s="58"/>
      <c r="N59" s="58">
        <f t="shared" si="35"/>
        <v>40</v>
      </c>
      <c r="O59" s="58">
        <f t="shared" si="36"/>
        <v>40</v>
      </c>
      <c r="P59" s="59">
        <f t="shared" si="37"/>
        <v>3</v>
      </c>
      <c r="Q59" s="63"/>
      <c r="R59" s="63"/>
      <c r="S59" s="63">
        <f t="shared" si="38"/>
        <v>25</v>
      </c>
      <c r="T59" s="63">
        <f t="shared" si="39"/>
        <v>25</v>
      </c>
      <c r="U59" s="64">
        <f t="shared" si="40"/>
        <v>4</v>
      </c>
      <c r="V59" s="1" t="s">
        <v>56</v>
      </c>
    </row>
    <row r="60" spans="1:22" ht="12.75">
      <c r="A60" s="33">
        <v>10</v>
      </c>
      <c r="B60" s="13" t="s">
        <v>47</v>
      </c>
      <c r="C60" s="47"/>
      <c r="D60" s="48"/>
      <c r="E60" s="13"/>
      <c r="F60" s="52"/>
      <c r="G60" s="45">
        <f t="shared" si="30"/>
        <v>34</v>
      </c>
      <c r="H60" s="45">
        <f t="shared" si="31"/>
        <v>18</v>
      </c>
      <c r="I60" s="45">
        <f t="shared" si="32"/>
        <v>40</v>
      </c>
      <c r="J60" s="55">
        <f t="shared" si="33"/>
        <v>123520</v>
      </c>
      <c r="K60" s="30">
        <f t="shared" si="34"/>
        <v>4</v>
      </c>
      <c r="L60" s="57"/>
      <c r="M60" s="58"/>
      <c r="N60" s="58">
        <f t="shared" si="35"/>
        <v>40</v>
      </c>
      <c r="O60" s="58">
        <f t="shared" si="36"/>
        <v>40</v>
      </c>
      <c r="P60" s="59">
        <f t="shared" si="37"/>
        <v>3</v>
      </c>
      <c r="Q60" s="63"/>
      <c r="R60" s="63"/>
      <c r="S60" s="63">
        <f t="shared" si="38"/>
        <v>25</v>
      </c>
      <c r="T60" s="63">
        <f t="shared" si="39"/>
        <v>25</v>
      </c>
      <c r="U60" s="64">
        <f t="shared" si="40"/>
        <v>4</v>
      </c>
      <c r="V60" s="1" t="s">
        <v>56</v>
      </c>
    </row>
    <row r="61" spans="1:21" ht="12.75">
      <c r="A61" s="33">
        <v>11</v>
      </c>
      <c r="B61" s="13"/>
      <c r="C61" s="47"/>
      <c r="D61" s="48"/>
      <c r="E61" s="13"/>
      <c r="F61" s="52"/>
      <c r="G61" s="45">
        <f t="shared" si="30"/>
      </c>
      <c r="H61" s="45">
        <f t="shared" si="31"/>
      </c>
      <c r="I61" s="45">
        <f t="shared" si="32"/>
      </c>
      <c r="J61" s="55">
        <f t="shared" si="33"/>
        <v>200000</v>
      </c>
      <c r="K61" s="30">
        <f t="shared" si="34"/>
      </c>
      <c r="L61" s="57"/>
      <c r="M61" s="58"/>
      <c r="N61" s="58">
        <f t="shared" si="35"/>
      </c>
      <c r="O61" s="58">
        <f t="shared" si="36"/>
        <v>0</v>
      </c>
      <c r="P61" s="59">
        <f t="shared" si="37"/>
      </c>
      <c r="Q61" s="63"/>
      <c r="R61" s="63"/>
      <c r="S61" s="63">
        <f t="shared" si="38"/>
      </c>
      <c r="T61" s="63">
        <f t="shared" si="39"/>
        <v>0</v>
      </c>
      <c r="U61" s="64">
        <f t="shared" si="40"/>
      </c>
    </row>
    <row r="62" spans="1:21" ht="12.75">
      <c r="A62" s="33">
        <v>12</v>
      </c>
      <c r="B62" s="13"/>
      <c r="C62" s="47"/>
      <c r="D62" s="48"/>
      <c r="E62" s="13"/>
      <c r="F62" s="52"/>
      <c r="G62" s="45">
        <f t="shared" si="30"/>
      </c>
      <c r="H62" s="45">
        <f t="shared" si="31"/>
      </c>
      <c r="I62" s="45">
        <f t="shared" si="32"/>
      </c>
      <c r="J62" s="55">
        <f t="shared" si="33"/>
        <v>200000</v>
      </c>
      <c r="K62" s="30">
        <f t="shared" si="34"/>
      </c>
      <c r="L62" s="57"/>
      <c r="M62" s="58"/>
      <c r="N62" s="58">
        <f t="shared" si="35"/>
      </c>
      <c r="O62" s="58">
        <f t="shared" si="36"/>
        <v>0</v>
      </c>
      <c r="P62" s="59">
        <f t="shared" si="37"/>
      </c>
      <c r="Q62" s="63"/>
      <c r="R62" s="63"/>
      <c r="S62" s="63">
        <f t="shared" si="38"/>
      </c>
      <c r="T62" s="63">
        <f t="shared" si="39"/>
        <v>0</v>
      </c>
      <c r="U62" s="64">
        <f t="shared" si="40"/>
      </c>
    </row>
    <row r="63" spans="1:21" ht="12.75">
      <c r="A63" s="33">
        <v>13</v>
      </c>
      <c r="B63" s="13"/>
      <c r="C63" s="47"/>
      <c r="D63" s="48"/>
      <c r="E63" s="13"/>
      <c r="F63" s="52"/>
      <c r="G63" s="45">
        <f t="shared" si="30"/>
      </c>
      <c r="H63" s="45">
        <f t="shared" si="31"/>
      </c>
      <c r="I63" s="45">
        <f t="shared" si="32"/>
      </c>
      <c r="J63" s="55">
        <f t="shared" si="33"/>
        <v>200000</v>
      </c>
      <c r="K63" s="30">
        <f t="shared" si="34"/>
      </c>
      <c r="L63" s="57"/>
      <c r="M63" s="58"/>
      <c r="N63" s="58">
        <f t="shared" si="35"/>
      </c>
      <c r="O63" s="58">
        <f t="shared" si="36"/>
        <v>0</v>
      </c>
      <c r="P63" s="59">
        <f t="shared" si="37"/>
      </c>
      <c r="Q63" s="63"/>
      <c r="R63" s="63"/>
      <c r="S63" s="63">
        <f t="shared" si="38"/>
      </c>
      <c r="T63" s="63">
        <f t="shared" si="39"/>
        <v>0</v>
      </c>
      <c r="U63" s="64">
        <f t="shared" si="40"/>
      </c>
    </row>
    <row r="64" spans="1:21" ht="12.75">
      <c r="A64" s="33">
        <v>14</v>
      </c>
      <c r="B64" s="13"/>
      <c r="C64" s="47"/>
      <c r="D64" s="48"/>
      <c r="E64" s="13"/>
      <c r="F64" s="52"/>
      <c r="G64" s="45">
        <f t="shared" si="30"/>
      </c>
      <c r="H64" s="45">
        <f t="shared" si="31"/>
      </c>
      <c r="I64" s="45">
        <f t="shared" si="32"/>
      </c>
      <c r="J64" s="55">
        <f t="shared" si="33"/>
        <v>200000</v>
      </c>
      <c r="K64" s="30">
        <f t="shared" si="34"/>
      </c>
      <c r="L64" s="57"/>
      <c r="M64" s="58"/>
      <c r="N64" s="58">
        <f t="shared" si="35"/>
      </c>
      <c r="O64" s="58">
        <f t="shared" si="36"/>
        <v>0</v>
      </c>
      <c r="P64" s="59">
        <f t="shared" si="37"/>
      </c>
      <c r="Q64" s="63"/>
      <c r="R64" s="63"/>
      <c r="S64" s="63">
        <f t="shared" si="38"/>
      </c>
      <c r="T64" s="63">
        <f t="shared" si="39"/>
        <v>0</v>
      </c>
      <c r="U64" s="64">
        <f t="shared" si="40"/>
      </c>
    </row>
    <row r="65" spans="1:21" ht="12.75">
      <c r="A65" s="33">
        <v>15</v>
      </c>
      <c r="B65" s="13"/>
      <c r="C65" s="47"/>
      <c r="D65" s="48"/>
      <c r="E65" s="13"/>
      <c r="F65" s="52"/>
      <c r="G65" s="45">
        <f t="shared" si="30"/>
      </c>
      <c r="H65" s="45">
        <f t="shared" si="31"/>
      </c>
      <c r="I65" s="45">
        <f t="shared" si="32"/>
      </c>
      <c r="J65" s="55">
        <f t="shared" si="33"/>
        <v>200000</v>
      </c>
      <c r="K65" s="30">
        <f t="shared" si="34"/>
      </c>
      <c r="L65" s="57"/>
      <c r="M65" s="58"/>
      <c r="N65" s="58">
        <f t="shared" si="35"/>
      </c>
      <c r="O65" s="58">
        <f t="shared" si="36"/>
        <v>0</v>
      </c>
      <c r="P65" s="59">
        <f t="shared" si="37"/>
      </c>
      <c r="Q65" s="63"/>
      <c r="R65" s="63"/>
      <c r="S65" s="63">
        <f t="shared" si="38"/>
      </c>
      <c r="T65" s="63">
        <f t="shared" si="39"/>
        <v>0</v>
      </c>
      <c r="U65" s="64">
        <f t="shared" si="40"/>
      </c>
    </row>
    <row r="66" spans="1:21" ht="12.75">
      <c r="A66" s="33">
        <v>16</v>
      </c>
      <c r="B66" s="13"/>
      <c r="C66" s="47"/>
      <c r="D66" s="48"/>
      <c r="E66" s="13"/>
      <c r="F66" s="52"/>
      <c r="G66" s="45">
        <f t="shared" si="30"/>
      </c>
      <c r="H66" s="45">
        <f t="shared" si="31"/>
      </c>
      <c r="I66" s="45">
        <f t="shared" si="32"/>
      </c>
      <c r="J66" s="55">
        <f t="shared" si="33"/>
        <v>200000</v>
      </c>
      <c r="K66" s="30">
        <f t="shared" si="34"/>
      </c>
      <c r="L66" s="57"/>
      <c r="M66" s="58"/>
      <c r="N66" s="58">
        <f t="shared" si="35"/>
      </c>
      <c r="O66" s="58">
        <f t="shared" si="36"/>
        <v>0</v>
      </c>
      <c r="P66" s="59">
        <f t="shared" si="37"/>
      </c>
      <c r="Q66" s="63"/>
      <c r="R66" s="63"/>
      <c r="S66" s="63">
        <f t="shared" si="38"/>
      </c>
      <c r="T66" s="63">
        <f t="shared" si="39"/>
        <v>0</v>
      </c>
      <c r="U66" s="64">
        <f t="shared" si="40"/>
      </c>
    </row>
    <row r="67" spans="1:21" ht="12.75">
      <c r="A67" s="33">
        <v>17</v>
      </c>
      <c r="B67" s="13"/>
      <c r="C67" s="47"/>
      <c r="D67" s="48"/>
      <c r="E67" s="13"/>
      <c r="F67" s="52"/>
      <c r="G67" s="45">
        <f t="shared" si="30"/>
      </c>
      <c r="H67" s="45">
        <f t="shared" si="31"/>
      </c>
      <c r="I67" s="45">
        <f t="shared" si="32"/>
      </c>
      <c r="J67" s="55">
        <f t="shared" si="33"/>
        <v>200000</v>
      </c>
      <c r="K67" s="30">
        <f t="shared" si="34"/>
      </c>
      <c r="L67" s="57"/>
      <c r="M67" s="58"/>
      <c r="N67" s="58">
        <f t="shared" si="35"/>
      </c>
      <c r="O67" s="58">
        <f t="shared" si="36"/>
        <v>0</v>
      </c>
      <c r="P67" s="59">
        <f t="shared" si="37"/>
      </c>
      <c r="Q67" s="63"/>
      <c r="R67" s="63"/>
      <c r="S67" s="63">
        <f t="shared" si="38"/>
      </c>
      <c r="T67" s="63">
        <f t="shared" si="39"/>
        <v>0</v>
      </c>
      <c r="U67" s="64">
        <f t="shared" si="40"/>
      </c>
    </row>
    <row r="68" spans="1:21" ht="12.75">
      <c r="A68" s="33">
        <v>18</v>
      </c>
      <c r="B68" s="13"/>
      <c r="C68" s="47"/>
      <c r="D68" s="48"/>
      <c r="E68" s="13"/>
      <c r="F68" s="52"/>
      <c r="G68" s="45">
        <f t="shared" si="30"/>
      </c>
      <c r="H68" s="45">
        <f t="shared" si="31"/>
      </c>
      <c r="I68" s="45">
        <f t="shared" si="32"/>
      </c>
      <c r="J68" s="55">
        <f t="shared" si="33"/>
        <v>200000</v>
      </c>
      <c r="K68" s="30">
        <f t="shared" si="34"/>
      </c>
      <c r="L68" s="57"/>
      <c r="M68" s="58"/>
      <c r="N68" s="58">
        <f t="shared" si="35"/>
      </c>
      <c r="O68" s="58">
        <f t="shared" si="36"/>
        <v>0</v>
      </c>
      <c r="P68" s="59">
        <f t="shared" si="37"/>
      </c>
      <c r="Q68" s="63"/>
      <c r="R68" s="63"/>
      <c r="S68" s="63">
        <f t="shared" si="38"/>
      </c>
      <c r="T68" s="63">
        <f t="shared" si="39"/>
        <v>0</v>
      </c>
      <c r="U68" s="64">
        <f t="shared" si="40"/>
      </c>
    </row>
    <row r="69" spans="1:21" ht="12.75">
      <c r="A69" s="33">
        <v>19</v>
      </c>
      <c r="B69" s="13"/>
      <c r="C69" s="47"/>
      <c r="D69" s="48"/>
      <c r="E69" s="13"/>
      <c r="F69" s="52"/>
      <c r="G69" s="45">
        <f t="shared" si="30"/>
      </c>
      <c r="H69" s="45">
        <f t="shared" si="31"/>
      </c>
      <c r="I69" s="45">
        <f t="shared" si="32"/>
      </c>
      <c r="J69" s="55">
        <f t="shared" si="33"/>
        <v>200000</v>
      </c>
      <c r="K69" s="30">
        <f t="shared" si="34"/>
      </c>
      <c r="L69" s="57"/>
      <c r="M69" s="58"/>
      <c r="N69" s="58">
        <f t="shared" si="35"/>
      </c>
      <c r="O69" s="58">
        <f t="shared" si="36"/>
        <v>0</v>
      </c>
      <c r="P69" s="59">
        <f t="shared" si="37"/>
      </c>
      <c r="Q69" s="63"/>
      <c r="R69" s="63"/>
      <c r="S69" s="63">
        <f t="shared" si="38"/>
      </c>
      <c r="T69" s="63">
        <f t="shared" si="39"/>
        <v>0</v>
      </c>
      <c r="U69" s="64">
        <f t="shared" si="40"/>
      </c>
    </row>
    <row r="70" spans="1:21" ht="13.5" thickBot="1">
      <c r="A70" s="34">
        <v>20</v>
      </c>
      <c r="B70" s="21"/>
      <c r="C70" s="49"/>
      <c r="D70" s="50"/>
      <c r="E70" s="21"/>
      <c r="F70" s="53"/>
      <c r="G70" s="46">
        <f t="shared" si="30"/>
      </c>
      <c r="H70" s="46">
        <f t="shared" si="31"/>
      </c>
      <c r="I70" s="46">
        <f t="shared" si="32"/>
      </c>
      <c r="J70" s="56">
        <f t="shared" si="33"/>
        <v>200000</v>
      </c>
      <c r="K70" s="31">
        <f t="shared" si="34"/>
      </c>
      <c r="L70" s="60"/>
      <c r="M70" s="61"/>
      <c r="N70" s="61">
        <f t="shared" si="35"/>
      </c>
      <c r="O70" s="61">
        <f t="shared" si="36"/>
        <v>0</v>
      </c>
      <c r="P70" s="62">
        <f t="shared" si="37"/>
      </c>
      <c r="Q70" s="65"/>
      <c r="R70" s="65"/>
      <c r="S70" s="65">
        <f t="shared" si="38"/>
      </c>
      <c r="T70" s="65">
        <f t="shared" si="39"/>
        <v>0</v>
      </c>
      <c r="U70" s="66">
        <f t="shared" si="40"/>
      </c>
    </row>
    <row r="73" spans="2:22" ht="12.75">
      <c r="B73" s="1" t="s">
        <v>58</v>
      </c>
      <c r="V73" s="1" t="s">
        <v>59</v>
      </c>
    </row>
  </sheetData>
  <mergeCells count="18">
    <mergeCell ref="G50:K50"/>
    <mergeCell ref="C50:D50"/>
    <mergeCell ref="L50:P50"/>
    <mergeCell ref="Q50:U50"/>
    <mergeCell ref="V26:Z26"/>
    <mergeCell ref="AA26:AE26"/>
    <mergeCell ref="AF26:AJ26"/>
    <mergeCell ref="AK26:AO26"/>
    <mergeCell ref="AP2:AT2"/>
    <mergeCell ref="Q26:U26"/>
    <mergeCell ref="Q2:U2"/>
    <mergeCell ref="C26:E26"/>
    <mergeCell ref="G26:K26"/>
    <mergeCell ref="L26:P26"/>
    <mergeCell ref="G2:K2"/>
    <mergeCell ref="C2:E2"/>
    <mergeCell ref="L2:P2"/>
    <mergeCell ref="AP26:AT26"/>
  </mergeCells>
  <printOptions/>
  <pageMargins left="0.43" right="0.46" top="0.5" bottom="0.49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6" max="8" width="7.7109375" style="0" customWidth="1"/>
  </cols>
  <sheetData>
    <row r="1" spans="2:6" ht="13.5" thickBot="1">
      <c r="B1" t="s">
        <v>15</v>
      </c>
      <c r="F1" t="s">
        <v>16</v>
      </c>
    </row>
    <row r="2" spans="2:8" ht="12.75">
      <c r="B2" s="127" t="s">
        <v>17</v>
      </c>
      <c r="C2" s="128"/>
      <c r="D2" s="129"/>
      <c r="F2" s="127" t="s">
        <v>20</v>
      </c>
      <c r="G2" s="128"/>
      <c r="H2" s="129"/>
    </row>
    <row r="3" spans="2:8" ht="12.75">
      <c r="B3" s="67" t="s">
        <v>0</v>
      </c>
      <c r="C3" s="68" t="s">
        <v>0</v>
      </c>
      <c r="D3" s="69" t="s">
        <v>0</v>
      </c>
      <c r="F3" s="67" t="s">
        <v>0</v>
      </c>
      <c r="G3" s="68" t="s">
        <v>0</v>
      </c>
      <c r="H3" s="69" t="s">
        <v>0</v>
      </c>
    </row>
    <row r="4" spans="2:8" ht="12.75">
      <c r="B4" s="133" t="s">
        <v>18</v>
      </c>
      <c r="C4" s="134"/>
      <c r="D4" s="135"/>
      <c r="F4" s="130" t="s">
        <v>21</v>
      </c>
      <c r="G4" s="131"/>
      <c r="H4" s="132"/>
    </row>
    <row r="5" spans="2:8" ht="12.75">
      <c r="B5" s="70"/>
      <c r="C5" s="71"/>
      <c r="D5" s="72"/>
      <c r="F5" s="70"/>
      <c r="G5" s="71"/>
      <c r="H5" s="72"/>
    </row>
    <row r="6" spans="2:8" ht="12.75">
      <c r="B6" s="130" t="s">
        <v>19</v>
      </c>
      <c r="C6" s="131"/>
      <c r="D6" s="132"/>
      <c r="F6" s="133" t="s">
        <v>22</v>
      </c>
      <c r="G6" s="134"/>
      <c r="H6" s="135"/>
    </row>
    <row r="7" spans="2:8" ht="12.75">
      <c r="B7" s="70"/>
      <c r="C7" s="71"/>
      <c r="D7" s="72"/>
      <c r="F7" s="70"/>
      <c r="G7" s="71"/>
      <c r="H7" s="72"/>
    </row>
    <row r="8" spans="2:8" ht="12.75">
      <c r="B8" s="130" t="s">
        <v>28</v>
      </c>
      <c r="C8" s="131"/>
      <c r="D8" s="132"/>
      <c r="F8" s="130" t="s">
        <v>23</v>
      </c>
      <c r="G8" s="131"/>
      <c r="H8" s="132"/>
    </row>
    <row r="9" spans="2:8" ht="12.75">
      <c r="B9" s="70"/>
      <c r="C9" s="71"/>
      <c r="D9" s="72"/>
      <c r="F9" s="70"/>
      <c r="G9" s="71"/>
      <c r="H9" s="72"/>
    </row>
    <row r="10" spans="2:8" ht="12.75">
      <c r="B10" s="124" t="s">
        <v>20</v>
      </c>
      <c r="C10" s="125"/>
      <c r="D10" s="126"/>
      <c r="F10" s="133" t="s">
        <v>24</v>
      </c>
      <c r="G10" s="134"/>
      <c r="H10" s="135"/>
    </row>
    <row r="11" spans="2:8" ht="13.5" thickBot="1">
      <c r="B11" s="73"/>
      <c r="C11" s="74"/>
      <c r="D11" s="75"/>
      <c r="F11" s="70"/>
      <c r="G11" s="71"/>
      <c r="H11" s="72"/>
    </row>
    <row r="12" spans="6:8" ht="12.75">
      <c r="F12" s="130" t="s">
        <v>25</v>
      </c>
      <c r="G12" s="131"/>
      <c r="H12" s="132"/>
    </row>
    <row r="13" spans="6:8" ht="12.75">
      <c r="F13" s="70"/>
      <c r="G13" s="71"/>
      <c r="H13" s="72"/>
    </row>
    <row r="14" spans="6:8" ht="12.75">
      <c r="F14" s="130" t="s">
        <v>26</v>
      </c>
      <c r="G14" s="131"/>
      <c r="H14" s="132"/>
    </row>
    <row r="15" spans="6:8" ht="12.75">
      <c r="F15" s="70"/>
      <c r="G15" s="71"/>
      <c r="H15" s="72"/>
    </row>
    <row r="16" spans="6:8" ht="12.75">
      <c r="F16" s="136" t="s">
        <v>27</v>
      </c>
      <c r="G16" s="137"/>
      <c r="H16" s="138"/>
    </row>
    <row r="17" spans="6:8" ht="12.75">
      <c r="F17" s="70"/>
      <c r="G17" s="71"/>
      <c r="H17" s="72"/>
    </row>
    <row r="18" spans="6:8" ht="12.75">
      <c r="F18" s="124" t="s">
        <v>20</v>
      </c>
      <c r="G18" s="125"/>
      <c r="H18" s="126"/>
    </row>
    <row r="19" spans="6:8" ht="13.5" thickBot="1">
      <c r="F19" s="73"/>
      <c r="G19" s="74"/>
      <c r="H19" s="75"/>
    </row>
  </sheetData>
  <mergeCells count="14">
    <mergeCell ref="F18:H18"/>
    <mergeCell ref="F10:H10"/>
    <mergeCell ref="F12:H12"/>
    <mergeCell ref="F14:H14"/>
    <mergeCell ref="F16:H16"/>
    <mergeCell ref="B10:D10"/>
    <mergeCell ref="F2:H2"/>
    <mergeCell ref="F4:H4"/>
    <mergeCell ref="F6:H6"/>
    <mergeCell ref="F8:H8"/>
    <mergeCell ref="B2:D2"/>
    <mergeCell ref="B4:D4"/>
    <mergeCell ref="B6:D6"/>
    <mergeCell ref="B8:D8"/>
  </mergeCells>
  <printOptions/>
  <pageMargins left="0.75" right="0.75" top="1" bottom="1" header="0.5" footer="0.5"/>
  <pageSetup horizontalDpi="600" verticalDpi="600" orientation="portrait" paperSize="9" r:id="rId1"/>
  <ignoredErrors>
    <ignoredError sqref="B3:D3 F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r54529</dc:creator>
  <cp:keywords/>
  <dc:description/>
  <cp:lastModifiedBy>r54529</cp:lastModifiedBy>
  <cp:lastPrinted>2005-09-16T11:21:34Z</cp:lastPrinted>
  <dcterms:created xsi:type="dcterms:W3CDTF">2005-09-12T13:50:18Z</dcterms:created>
  <dcterms:modified xsi:type="dcterms:W3CDTF">2007-08-06T17:25:40Z</dcterms:modified>
  <cp:category/>
  <cp:version/>
  <cp:contentType/>
  <cp:contentStatus/>
</cp:coreProperties>
</file>