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tabRatio="1000" activeTab="0"/>
  </bookViews>
  <sheets>
    <sheet name="Muži" sheetId="1" r:id="rId1"/>
    <sheet name="Ženy" sheetId="2" r:id="rId2"/>
    <sheet name="-" sheetId="3" r:id="rId3"/>
  </sheets>
  <definedNames/>
  <calcPr fullCalcOnLoad="1"/>
</workbook>
</file>

<file path=xl/sharedStrings.xml><?xml version="1.0" encoding="utf-8"?>
<sst xmlns="http://schemas.openxmlformats.org/spreadsheetml/2006/main" count="121" uniqueCount="58">
  <si>
    <t>Jméno</t>
  </si>
  <si>
    <t>No.</t>
  </si>
  <si>
    <t>Milan</t>
  </si>
  <si>
    <t>Franta</t>
  </si>
  <si>
    <t>Ríša</t>
  </si>
  <si>
    <t>Jaša</t>
  </si>
  <si>
    <t>Magda</t>
  </si>
  <si>
    <t>DBCB - Kateřinice</t>
  </si>
  <si>
    <t>Zdeněk</t>
  </si>
  <si>
    <t>PetrU</t>
  </si>
  <si>
    <t>Eva</t>
  </si>
  <si>
    <t>Jana</t>
  </si>
  <si>
    <t>-</t>
  </si>
  <si>
    <t>PetrSed</t>
  </si>
  <si>
    <t>Držková - autokemp</t>
  </si>
  <si>
    <t>Lázy - BUS</t>
  </si>
  <si>
    <t>U Adama</t>
  </si>
  <si>
    <t>U Holáňů</t>
  </si>
  <si>
    <t>Mikulůvka-Dolní Zemani</t>
  </si>
  <si>
    <t>Jméno:</t>
  </si>
  <si>
    <t>čas</t>
  </si>
  <si>
    <t>pořadí</t>
  </si>
  <si>
    <t>Le Tour de Franz 2008: sobotní etapa - muži</t>
  </si>
  <si>
    <t>Le Tour de Franz 2008: sobotní etapa - ženy</t>
  </si>
  <si>
    <t>Hošťálková - kostel</t>
  </si>
  <si>
    <t>T'08:prolog-ženy</t>
  </si>
  <si>
    <t>Le Tour'08:prolog-muži</t>
  </si>
  <si>
    <t>Kamasi</t>
  </si>
  <si>
    <t>Le Tour de Franz 2008: páteční prolog - muži</t>
  </si>
  <si>
    <t>Troják</t>
  </si>
  <si>
    <t>rychlostní prémie  body / pořadí</t>
  </si>
  <si>
    <t>horské prémie  body / pořadí</t>
  </si>
  <si>
    <t>Celkové výsledky</t>
  </si>
  <si>
    <t>celkové pořadí</t>
  </si>
  <si>
    <t>Le Tour de Franz 2008: páteční prolog - ženy</t>
  </si>
  <si>
    <t>Marťa</t>
  </si>
  <si>
    <t>Formanka</t>
  </si>
  <si>
    <t>rozcestí Janišov</t>
  </si>
  <si>
    <t>restaurace Pančava</t>
  </si>
  <si>
    <t>křižovat. Troják-Držková</t>
  </si>
  <si>
    <t>křižov. Troják-Držková</t>
  </si>
  <si>
    <t>David</t>
  </si>
  <si>
    <t>Lukáš</t>
  </si>
  <si>
    <t>Iveta</t>
  </si>
  <si>
    <t>1. místo, medaile, žlutý trikot</t>
  </si>
  <si>
    <t>2. místo, medaile, bílý rikot</t>
  </si>
  <si>
    <t>modrá kšiltovka, diplom za mistrovské lepení duší</t>
  </si>
  <si>
    <t>modrá kšíltovka, diplom za navigování ženského pelotonu</t>
  </si>
  <si>
    <t>modrá kšiltovka, diplom za překonání sama sebe</t>
  </si>
  <si>
    <t>modrá kšiltovka, diplom za objevení svých skrytých možností</t>
  </si>
  <si>
    <t>červená kšiltovka</t>
  </si>
  <si>
    <t>žlutá kšiltovka</t>
  </si>
  <si>
    <t>zelená kšiltovka</t>
  </si>
  <si>
    <t>2. místo, medaile, pískový trikot</t>
  </si>
  <si>
    <t>3. místo, medaile, pískový trikot</t>
  </si>
  <si>
    <t>bílý trikot, diplom za organizaci</t>
  </si>
  <si>
    <t>rychlostní prémie, zelený trikot</t>
  </si>
  <si>
    <t>horské prémie, červený trikot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</si>
</sst>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23"/>
      <name val="Arial"/>
      <family val="0"/>
    </font>
    <font>
      <sz val="8"/>
      <color indexed="23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/>
    </xf>
    <xf numFmtId="0" fontId="1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3" xfId="0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4" borderId="9" xfId="0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/>
    </xf>
    <xf numFmtId="0" fontId="2" fillId="3" borderId="1" xfId="0" applyNumberFormat="1" applyFont="1" applyFill="1" applyBorder="1" applyAlignment="1">
      <alignment/>
    </xf>
    <xf numFmtId="0" fontId="0" fillId="3" borderId="1" xfId="0" applyNumberFormat="1" applyFill="1" applyBorder="1" applyAlignment="1">
      <alignment/>
    </xf>
    <xf numFmtId="0" fontId="1" fillId="4" borderId="1" xfId="0" applyNumberFormat="1" applyFont="1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2" fillId="2" borderId="12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/>
    </xf>
    <xf numFmtId="0" fontId="2" fillId="4" borderId="12" xfId="0" applyNumberFormat="1" applyFont="1" applyFill="1" applyBorder="1" applyAlignment="1">
      <alignment horizontal="center"/>
    </xf>
    <xf numFmtId="0" fontId="2" fillId="3" borderId="13" xfId="0" applyNumberFormat="1" applyFont="1" applyFill="1" applyBorder="1" applyAlignment="1">
      <alignment/>
    </xf>
    <xf numFmtId="0" fontId="0" fillId="0" borderId="13" xfId="0" applyNumberFormat="1" applyBorder="1" applyAlignment="1">
      <alignment/>
    </xf>
    <xf numFmtId="0" fontId="0" fillId="0" borderId="13" xfId="0" applyNumberFormat="1" applyFill="1" applyBorder="1" applyAlignment="1">
      <alignment/>
    </xf>
    <xf numFmtId="0" fontId="6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/>
    </xf>
    <xf numFmtId="0" fontId="2" fillId="5" borderId="12" xfId="0" applyNumberFormat="1" applyFont="1" applyFill="1" applyBorder="1" applyAlignment="1">
      <alignment horizontal="center"/>
    </xf>
    <xf numFmtId="0" fontId="10" fillId="2" borderId="12" xfId="0" applyNumberFormat="1" applyFont="1" applyFill="1" applyBorder="1" applyAlignment="1">
      <alignment horizontal="center"/>
    </xf>
    <xf numFmtId="0" fontId="2" fillId="5" borderId="11" xfId="0" applyNumberFormat="1" applyFont="1" applyFill="1" applyBorder="1" applyAlignment="1">
      <alignment horizontal="center"/>
    </xf>
    <xf numFmtId="0" fontId="2" fillId="4" borderId="11" xfId="0" applyNumberFormat="1" applyFont="1" applyFill="1" applyBorder="1" applyAlignment="1">
      <alignment horizontal="center"/>
    </xf>
    <xf numFmtId="0" fontId="6" fillId="2" borderId="13" xfId="0" applyNumberFormat="1" applyFont="1" applyFill="1" applyBorder="1" applyAlignment="1">
      <alignment horizontal="center" wrapText="1"/>
    </xf>
    <xf numFmtId="0" fontId="2" fillId="2" borderId="13" xfId="0" applyNumberFormat="1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 wrapText="1"/>
    </xf>
    <xf numFmtId="0" fontId="6" fillId="2" borderId="12" xfId="0" applyNumberFormat="1" applyFont="1" applyFill="1" applyBorder="1" applyAlignment="1">
      <alignment horizontal="center" wrapText="1"/>
    </xf>
    <xf numFmtId="0" fontId="7" fillId="6" borderId="13" xfId="0" applyFont="1" applyFill="1" applyBorder="1" applyAlignment="1">
      <alignment horizontal="center" vertical="center" textRotation="90"/>
    </xf>
    <xf numFmtId="0" fontId="6" fillId="5" borderId="11" xfId="0" applyNumberFormat="1" applyFont="1" applyFill="1" applyBorder="1" applyAlignment="1">
      <alignment horizontal="center" wrapText="1"/>
    </xf>
    <xf numFmtId="0" fontId="6" fillId="5" borderId="12" xfId="0" applyNumberFormat="1" applyFont="1" applyFill="1" applyBorder="1" applyAlignment="1">
      <alignment horizontal="center" wrapText="1"/>
    </xf>
    <xf numFmtId="0" fontId="6" fillId="4" borderId="11" xfId="0" applyNumberFormat="1" applyFont="1" applyFill="1" applyBorder="1" applyAlignment="1">
      <alignment horizontal="center" wrapText="1"/>
    </xf>
    <xf numFmtId="0" fontId="6" fillId="4" borderId="12" xfId="0" applyNumberFormat="1" applyFont="1" applyFill="1" applyBorder="1" applyAlignment="1">
      <alignment horizontal="center" wrapText="1"/>
    </xf>
    <xf numFmtId="0" fontId="7" fillId="6" borderId="11" xfId="0" applyNumberFormat="1" applyFont="1" applyFill="1" applyBorder="1" applyAlignment="1">
      <alignment horizontal="center"/>
    </xf>
    <xf numFmtId="0" fontId="7" fillId="6" borderId="1" xfId="0" applyNumberFormat="1" applyFont="1" applyFill="1" applyBorder="1" applyAlignment="1">
      <alignment horizontal="center"/>
    </xf>
    <xf numFmtId="0" fontId="7" fillId="6" borderId="12" xfId="0" applyNumberFormat="1" applyFont="1" applyFill="1" applyBorder="1" applyAlignment="1">
      <alignment horizontal="center"/>
    </xf>
    <xf numFmtId="0" fontId="6" fillId="5" borderId="1" xfId="0" applyNumberFormat="1" applyFont="1" applyFill="1" applyBorder="1" applyAlignment="1">
      <alignment horizontal="center" wrapText="1"/>
    </xf>
    <xf numFmtId="0" fontId="6" fillId="4" borderId="1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4" fillId="3" borderId="19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4" fillId="3" borderId="21" xfId="0" applyFont="1" applyFill="1" applyBorder="1" applyAlignment="1">
      <alignment horizontal="center" vertical="center" textRotation="90"/>
    </xf>
    <xf numFmtId="0" fontId="5" fillId="3" borderId="19" xfId="0" applyFont="1" applyFill="1" applyBorder="1" applyAlignment="1">
      <alignment horizontal="center" vertical="center" textRotation="90"/>
    </xf>
    <xf numFmtId="0" fontId="5" fillId="3" borderId="20" xfId="0" applyFont="1" applyFill="1" applyBorder="1" applyAlignment="1">
      <alignment horizontal="center" vertical="center" textRotation="90"/>
    </xf>
    <xf numFmtId="0" fontId="5" fillId="3" borderId="21" xfId="0" applyFont="1" applyFill="1" applyBorder="1" applyAlignment="1">
      <alignment horizontal="center" vertical="center" textRotation="90"/>
    </xf>
    <xf numFmtId="49" fontId="0" fillId="2" borderId="2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3"/>
  <sheetViews>
    <sheetView tabSelected="1" workbookViewId="0" topLeftCell="A1">
      <selection activeCell="A1" sqref="A1:A21"/>
    </sheetView>
  </sheetViews>
  <sheetFormatPr defaultColWidth="9.140625" defaultRowHeight="12.75"/>
  <cols>
    <col min="1" max="2" width="2.8515625" style="1" customWidth="1"/>
    <col min="3" max="3" width="15.28125" style="1" customWidth="1"/>
    <col min="4" max="6" width="2.7109375" style="1" customWidth="1"/>
    <col min="7" max="7" width="0.85546875" style="1" customWidth="1"/>
    <col min="8" max="11" width="2.7109375" style="1" customWidth="1"/>
    <col min="12" max="12" width="0.85546875" style="1" customWidth="1"/>
    <col min="13" max="16" width="2.7109375" style="1" customWidth="1"/>
    <col min="17" max="17" width="0.85546875" style="1" customWidth="1"/>
    <col min="18" max="21" width="2.7109375" style="1" customWidth="1"/>
    <col min="22" max="22" width="0.71875" style="1" customWidth="1"/>
    <col min="23" max="26" width="2.7109375" style="1" customWidth="1"/>
    <col min="27" max="27" width="0.71875" style="1" customWidth="1"/>
    <col min="28" max="31" width="2.7109375" style="1" customWidth="1"/>
    <col min="32" max="32" width="0.71875" style="1" customWidth="1"/>
    <col min="33" max="36" width="2.7109375" style="1" customWidth="1"/>
    <col min="37" max="37" width="0.71875" style="1" customWidth="1"/>
    <col min="38" max="41" width="2.7109375" style="1" customWidth="1"/>
    <col min="42" max="42" width="0.85546875" style="1" customWidth="1"/>
    <col min="43" max="46" width="2.7109375" style="1" customWidth="1"/>
    <col min="47" max="47" width="0.71875" style="1" customWidth="1"/>
    <col min="48" max="48" width="2.7109375" style="1" customWidth="1"/>
    <col min="49" max="49" width="2.7109375" style="8" customWidth="1"/>
    <col min="50" max="51" width="2.7109375" style="1" customWidth="1"/>
    <col min="52" max="52" width="0.71875" style="1" customWidth="1"/>
    <col min="53" max="53" width="2.8515625" style="1" customWidth="1"/>
    <col min="54" max="54" width="0.9921875" style="1" customWidth="1"/>
    <col min="55" max="56" width="9.140625" style="1" customWidth="1"/>
    <col min="57" max="57" width="6.00390625" style="1" customWidth="1"/>
    <col min="58" max="58" width="8.57421875" style="1" customWidth="1"/>
    <col min="59" max="59" width="4.28125" style="1" customWidth="1"/>
    <col min="60" max="16384" width="9.140625" style="1" customWidth="1"/>
  </cols>
  <sheetData>
    <row r="1" spans="1:38" ht="22.5" customHeight="1">
      <c r="A1" s="41" t="s">
        <v>28</v>
      </c>
      <c r="B1" s="19" t="s">
        <v>1</v>
      </c>
      <c r="C1" s="26" t="s">
        <v>0</v>
      </c>
      <c r="D1" s="38" t="s">
        <v>7</v>
      </c>
      <c r="E1" s="39"/>
      <c r="F1" s="39"/>
      <c r="G1" s="39"/>
      <c r="H1" s="40"/>
      <c r="I1" s="44" t="s">
        <v>27</v>
      </c>
      <c r="J1" s="50"/>
      <c r="K1" s="50"/>
      <c r="L1" s="50"/>
      <c r="M1" s="45"/>
      <c r="N1" s="38" t="s">
        <v>7</v>
      </c>
      <c r="O1" s="39"/>
      <c r="P1" s="39"/>
      <c r="Q1" s="39"/>
      <c r="R1" s="40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38" ht="12.75">
      <c r="A2" s="41"/>
      <c r="B2" s="20">
        <v>1</v>
      </c>
      <c r="C2" s="27" t="s">
        <v>2</v>
      </c>
      <c r="D2" s="22">
        <v>19</v>
      </c>
      <c r="E2" s="18">
        <v>10</v>
      </c>
      <c r="F2" s="18">
        <v>0</v>
      </c>
      <c r="G2" s="3">
        <f>F2+60*E2+3600*D2</f>
        <v>69000</v>
      </c>
      <c r="H2" s="33">
        <f>IF(G2&lt;&gt;0,1+COUNTIF(G$2:G$21,"&lt;"&amp;G2)-COUNTIF(G$2:G$21,"="&amp;0),"")</f>
        <v>1</v>
      </c>
      <c r="I2" s="24">
        <v>19</v>
      </c>
      <c r="J2" s="2">
        <v>23</v>
      </c>
      <c r="K2" s="2">
        <v>53</v>
      </c>
      <c r="L2" s="21">
        <f>IF(K2+60*J2+3600*I2&gt;0,K2+60*J2+3600*I2-$G2,100000)</f>
        <v>833</v>
      </c>
      <c r="M2" s="25">
        <f aca="true" t="shared" si="0" ref="M2:M21">IF(L2&lt;&gt;100000,1+COUNTIF(L$2:L$21,"&lt;"&amp;L2),"")</f>
        <v>5</v>
      </c>
      <c r="N2" s="22">
        <v>20</v>
      </c>
      <c r="O2" s="18">
        <v>41</v>
      </c>
      <c r="P2" s="18">
        <v>8</v>
      </c>
      <c r="Q2" s="3">
        <f>IF(P2+60*O2+3600*N2&gt;0,P2+60*O2+3600*N2-$G2-((L8+G8)-(L2+G2)),100000)</f>
        <v>2752</v>
      </c>
      <c r="R2" s="23">
        <f aca="true" t="shared" si="1" ref="R2:R21">IF(Q2&lt;&gt;100000,1+COUNTIF(Q$2:Q$21,"&lt;"&amp;Q2),"")</f>
        <v>5</v>
      </c>
      <c r="S2" s="8"/>
      <c r="T2" s="8"/>
      <c r="U2" s="8"/>
      <c r="V2" s="17"/>
      <c r="W2" s="30"/>
      <c r="X2" s="8"/>
      <c r="Y2" s="8"/>
      <c r="Z2" s="8"/>
      <c r="AA2" s="17"/>
      <c r="AB2" s="30"/>
      <c r="AC2" s="8"/>
      <c r="AD2" s="8"/>
      <c r="AE2" s="8"/>
      <c r="AF2" s="17"/>
      <c r="AG2" s="30"/>
      <c r="AH2" s="8"/>
      <c r="AI2" s="8"/>
      <c r="AJ2" s="8"/>
      <c r="AK2" s="17"/>
      <c r="AL2" s="30"/>
    </row>
    <row r="3" spans="1:38" ht="12.75">
      <c r="A3" s="41"/>
      <c r="B3" s="20">
        <v>2</v>
      </c>
      <c r="C3" s="27" t="s">
        <v>41</v>
      </c>
      <c r="D3" s="22">
        <v>19</v>
      </c>
      <c r="E3" s="18">
        <v>19</v>
      </c>
      <c r="F3" s="18">
        <v>0</v>
      </c>
      <c r="G3" s="3">
        <f aca="true" t="shared" si="2" ref="G3:G21">F3+60*E3+3600*D3</f>
        <v>69540</v>
      </c>
      <c r="H3" s="33">
        <f aca="true" t="shared" si="3" ref="H3:H21">IF(G3&lt;&gt;0,1+COUNTIF(G$2:G$21,"&lt;"&amp;G3)-COUNTIF(G$2:G$21,"="&amp;0),"")</f>
        <v>2</v>
      </c>
      <c r="I3" s="24">
        <v>19</v>
      </c>
      <c r="J3" s="2">
        <v>31</v>
      </c>
      <c r="K3" s="2">
        <v>46</v>
      </c>
      <c r="L3" s="21">
        <f aca="true" t="shared" si="4" ref="L3:L21">IF(K3+60*J3+3600*I3&gt;0,K3+60*J3+3600*I3-$G3,100000)</f>
        <v>766</v>
      </c>
      <c r="M3" s="25">
        <f t="shared" si="0"/>
        <v>4</v>
      </c>
      <c r="N3" s="22">
        <v>19</v>
      </c>
      <c r="O3" s="18">
        <v>57</v>
      </c>
      <c r="P3" s="18">
        <v>55</v>
      </c>
      <c r="Q3" s="3">
        <f>IF(P3+60*O3+3600*N3&gt;0,P3+60*O3+3600*N3-$G3,100000)</f>
        <v>2335</v>
      </c>
      <c r="R3" s="23">
        <f t="shared" si="1"/>
        <v>4</v>
      </c>
      <c r="S3" s="8"/>
      <c r="T3" s="8"/>
      <c r="U3" s="8"/>
      <c r="V3" s="17"/>
      <c r="W3" s="30"/>
      <c r="X3" s="8"/>
      <c r="Y3" s="8"/>
      <c r="Z3" s="8"/>
      <c r="AA3" s="17"/>
      <c r="AB3" s="30"/>
      <c r="AC3" s="8"/>
      <c r="AD3" s="8"/>
      <c r="AE3" s="8"/>
      <c r="AF3" s="17"/>
      <c r="AG3" s="30"/>
      <c r="AH3" s="8"/>
      <c r="AI3" s="8"/>
      <c r="AJ3" s="8"/>
      <c r="AK3" s="17"/>
      <c r="AL3" s="30"/>
    </row>
    <row r="4" spans="1:38" ht="12.75">
      <c r="A4" s="41"/>
      <c r="B4" s="20">
        <v>3</v>
      </c>
      <c r="C4" s="27" t="s">
        <v>4</v>
      </c>
      <c r="D4" s="22">
        <v>19</v>
      </c>
      <c r="E4" s="18">
        <v>21</v>
      </c>
      <c r="F4" s="18">
        <v>0</v>
      </c>
      <c r="G4" s="3">
        <f t="shared" si="2"/>
        <v>69660</v>
      </c>
      <c r="H4" s="33">
        <f t="shared" si="3"/>
        <v>3</v>
      </c>
      <c r="I4" s="24"/>
      <c r="J4" s="2"/>
      <c r="K4" s="2"/>
      <c r="L4" s="21">
        <f t="shared" si="4"/>
        <v>100000</v>
      </c>
      <c r="M4" s="25">
        <f t="shared" si="0"/>
      </c>
      <c r="N4" s="22"/>
      <c r="O4" s="18"/>
      <c r="P4" s="18"/>
      <c r="Q4" s="3">
        <f aca="true" t="shared" si="5" ref="Q4:Q21">IF(P4+60*O4+3600*N4&gt;0,P4+60*O4+3600*N4-$G4,100000)</f>
        <v>100000</v>
      </c>
      <c r="R4" s="23">
        <f t="shared" si="1"/>
      </c>
      <c r="S4" s="8"/>
      <c r="T4" s="8"/>
      <c r="U4" s="8"/>
      <c r="V4" s="17"/>
      <c r="W4" s="30"/>
      <c r="X4" s="8"/>
      <c r="Y4" s="8"/>
      <c r="Z4" s="8"/>
      <c r="AA4" s="17"/>
      <c r="AB4" s="30"/>
      <c r="AC4" s="8"/>
      <c r="AD4" s="8"/>
      <c r="AE4" s="8"/>
      <c r="AF4" s="17"/>
      <c r="AG4" s="30"/>
      <c r="AH4" s="8"/>
      <c r="AI4" s="8"/>
      <c r="AJ4" s="8"/>
      <c r="AK4" s="17"/>
      <c r="AL4" s="30"/>
    </row>
    <row r="5" spans="1:38" ht="12.75">
      <c r="A5" s="41"/>
      <c r="B5" s="20">
        <v>4</v>
      </c>
      <c r="C5" s="27" t="s">
        <v>8</v>
      </c>
      <c r="D5" s="22">
        <v>19</v>
      </c>
      <c r="E5" s="18">
        <v>23</v>
      </c>
      <c r="F5" s="18">
        <v>0</v>
      </c>
      <c r="G5" s="3">
        <f t="shared" si="2"/>
        <v>69780</v>
      </c>
      <c r="H5" s="33">
        <f t="shared" si="3"/>
        <v>4</v>
      </c>
      <c r="I5" s="24">
        <v>19</v>
      </c>
      <c r="J5" s="2">
        <v>35</v>
      </c>
      <c r="K5" s="2">
        <v>8</v>
      </c>
      <c r="L5" s="21">
        <f t="shared" si="4"/>
        <v>728</v>
      </c>
      <c r="M5" s="25">
        <f t="shared" si="0"/>
        <v>2</v>
      </c>
      <c r="N5" s="22">
        <v>19</v>
      </c>
      <c r="O5" s="18">
        <v>57</v>
      </c>
      <c r="P5" s="18">
        <v>32</v>
      </c>
      <c r="Q5" s="3">
        <f t="shared" si="5"/>
        <v>2072</v>
      </c>
      <c r="R5" s="23">
        <f t="shared" si="1"/>
        <v>1</v>
      </c>
      <c r="S5" s="8" t="s">
        <v>51</v>
      </c>
      <c r="T5" s="8"/>
      <c r="U5" s="8"/>
      <c r="V5" s="17"/>
      <c r="W5" s="30"/>
      <c r="Y5" s="8"/>
      <c r="Z5" s="8"/>
      <c r="AA5" s="17"/>
      <c r="AB5" s="30"/>
      <c r="AC5" s="8"/>
      <c r="AD5" s="8"/>
      <c r="AE5" s="8"/>
      <c r="AF5" s="17"/>
      <c r="AG5" s="30"/>
      <c r="AH5" s="8"/>
      <c r="AI5" s="8"/>
      <c r="AJ5" s="8"/>
      <c r="AK5" s="17"/>
      <c r="AL5" s="30"/>
    </row>
    <row r="6" spans="1:38" ht="12.75">
      <c r="A6" s="41"/>
      <c r="B6" s="20">
        <v>5</v>
      </c>
      <c r="C6" s="27" t="s">
        <v>42</v>
      </c>
      <c r="D6" s="22">
        <v>19</v>
      </c>
      <c r="E6" s="18">
        <v>25</v>
      </c>
      <c r="F6" s="18">
        <v>0</v>
      </c>
      <c r="G6" s="3">
        <f t="shared" si="2"/>
        <v>69900</v>
      </c>
      <c r="H6" s="33">
        <f t="shared" si="3"/>
        <v>5</v>
      </c>
      <c r="I6" s="24">
        <v>19</v>
      </c>
      <c r="J6" s="2">
        <v>36</v>
      </c>
      <c r="K6" s="2">
        <v>58</v>
      </c>
      <c r="L6" s="21">
        <f t="shared" si="4"/>
        <v>718</v>
      </c>
      <c r="M6" s="25">
        <f t="shared" si="0"/>
        <v>1</v>
      </c>
      <c r="N6" s="22">
        <v>20</v>
      </c>
      <c r="O6" s="18">
        <v>0</v>
      </c>
      <c r="P6" s="18">
        <v>30</v>
      </c>
      <c r="Q6" s="3">
        <f t="shared" si="5"/>
        <v>2130</v>
      </c>
      <c r="R6" s="23">
        <f t="shared" si="1"/>
        <v>2</v>
      </c>
      <c r="S6" s="8" t="s">
        <v>50</v>
      </c>
      <c r="T6" s="8"/>
      <c r="U6" s="8"/>
      <c r="V6" s="17"/>
      <c r="W6" s="30"/>
      <c r="Y6" s="8"/>
      <c r="Z6" s="8"/>
      <c r="AA6" s="17"/>
      <c r="AB6" s="30"/>
      <c r="AC6" s="8"/>
      <c r="AD6" s="8"/>
      <c r="AE6" s="8"/>
      <c r="AF6" s="17"/>
      <c r="AG6" s="30"/>
      <c r="AH6" s="8"/>
      <c r="AI6" s="8"/>
      <c r="AJ6" s="8"/>
      <c r="AK6" s="17"/>
      <c r="AL6" s="30"/>
    </row>
    <row r="7" spans="1:38" ht="12.75">
      <c r="A7" s="41"/>
      <c r="B7" s="20">
        <v>6</v>
      </c>
      <c r="C7" s="27" t="s">
        <v>9</v>
      </c>
      <c r="D7" s="22">
        <v>19</v>
      </c>
      <c r="E7" s="18">
        <v>27</v>
      </c>
      <c r="F7" s="18">
        <v>0</v>
      </c>
      <c r="G7" s="3">
        <f t="shared" si="2"/>
        <v>70020</v>
      </c>
      <c r="H7" s="33">
        <f t="shared" si="3"/>
        <v>6</v>
      </c>
      <c r="I7" s="24">
        <v>19</v>
      </c>
      <c r="J7" s="2">
        <v>39</v>
      </c>
      <c r="K7" s="2">
        <v>32</v>
      </c>
      <c r="L7" s="21">
        <f t="shared" si="4"/>
        <v>752</v>
      </c>
      <c r="M7" s="25">
        <f t="shared" si="0"/>
        <v>3</v>
      </c>
      <c r="N7" s="22">
        <v>20</v>
      </c>
      <c r="O7" s="18">
        <v>2</v>
      </c>
      <c r="P7" s="18">
        <v>57</v>
      </c>
      <c r="Q7" s="3">
        <f t="shared" si="5"/>
        <v>2157</v>
      </c>
      <c r="R7" s="23">
        <f t="shared" si="1"/>
        <v>3</v>
      </c>
      <c r="S7" s="8" t="s">
        <v>52</v>
      </c>
      <c r="T7" s="8"/>
      <c r="U7" s="8"/>
      <c r="V7" s="17"/>
      <c r="W7" s="30"/>
      <c r="Y7" s="8"/>
      <c r="Z7" s="8"/>
      <c r="AA7" s="17"/>
      <c r="AB7" s="30"/>
      <c r="AC7" s="8"/>
      <c r="AD7" s="8"/>
      <c r="AE7" s="8"/>
      <c r="AF7" s="17"/>
      <c r="AG7" s="30"/>
      <c r="AH7" s="8"/>
      <c r="AI7" s="8"/>
      <c r="AJ7" s="8"/>
      <c r="AK7" s="17"/>
      <c r="AL7" s="30"/>
    </row>
    <row r="8" spans="1:38" ht="12.75">
      <c r="A8" s="41"/>
      <c r="B8" s="20">
        <v>7</v>
      </c>
      <c r="C8" s="27" t="s">
        <v>3</v>
      </c>
      <c r="D8" s="22">
        <v>19</v>
      </c>
      <c r="E8" s="18">
        <v>50</v>
      </c>
      <c r="F8" s="18">
        <v>0</v>
      </c>
      <c r="G8" s="3">
        <f t="shared" si="2"/>
        <v>71400</v>
      </c>
      <c r="H8" s="33">
        <f t="shared" si="3"/>
        <v>7</v>
      </c>
      <c r="I8" s="24">
        <v>20</v>
      </c>
      <c r="J8" s="2">
        <v>9</v>
      </c>
      <c r="K8" s="2">
        <v>9</v>
      </c>
      <c r="L8" s="21">
        <f t="shared" si="4"/>
        <v>1149</v>
      </c>
      <c r="M8" s="25">
        <f t="shared" si="0"/>
        <v>6</v>
      </c>
      <c r="N8" s="22">
        <v>20</v>
      </c>
      <c r="O8" s="18">
        <v>45</v>
      </c>
      <c r="P8" s="18">
        <v>41</v>
      </c>
      <c r="Q8" s="3">
        <f t="shared" si="5"/>
        <v>3341</v>
      </c>
      <c r="R8" s="23">
        <f t="shared" si="1"/>
        <v>6</v>
      </c>
      <c r="S8" s="8"/>
      <c r="T8" s="8"/>
      <c r="U8" s="8"/>
      <c r="V8" s="17"/>
      <c r="W8" s="30"/>
      <c r="X8" s="8"/>
      <c r="Y8" s="8"/>
      <c r="Z8" s="8"/>
      <c r="AA8" s="17"/>
      <c r="AB8" s="30"/>
      <c r="AC8" s="8"/>
      <c r="AD8" s="8"/>
      <c r="AE8" s="8"/>
      <c r="AF8" s="17"/>
      <c r="AG8" s="30"/>
      <c r="AH8" s="8"/>
      <c r="AI8" s="8"/>
      <c r="AJ8" s="8"/>
      <c r="AK8" s="17"/>
      <c r="AL8" s="30"/>
    </row>
    <row r="9" spans="1:38" ht="12.75">
      <c r="A9" s="41"/>
      <c r="B9" s="20">
        <v>8</v>
      </c>
      <c r="C9" s="27"/>
      <c r="D9" s="22"/>
      <c r="E9" s="18"/>
      <c r="F9" s="18"/>
      <c r="G9" s="3">
        <f t="shared" si="2"/>
        <v>0</v>
      </c>
      <c r="H9" s="33">
        <f t="shared" si="3"/>
      </c>
      <c r="I9" s="24"/>
      <c r="J9" s="2"/>
      <c r="K9" s="2"/>
      <c r="L9" s="21">
        <f t="shared" si="4"/>
        <v>100000</v>
      </c>
      <c r="M9" s="25">
        <f t="shared" si="0"/>
      </c>
      <c r="N9" s="22"/>
      <c r="O9" s="18"/>
      <c r="P9" s="18"/>
      <c r="Q9" s="3">
        <f t="shared" si="5"/>
        <v>100000</v>
      </c>
      <c r="R9" s="23">
        <f t="shared" si="1"/>
      </c>
      <c r="S9" s="8"/>
      <c r="T9" s="8"/>
      <c r="U9" s="8"/>
      <c r="V9" s="17"/>
      <c r="W9" s="30"/>
      <c r="X9" s="8"/>
      <c r="Y9" s="8"/>
      <c r="Z9" s="8"/>
      <c r="AA9" s="17"/>
      <c r="AB9" s="30"/>
      <c r="AC9" s="8"/>
      <c r="AD9" s="8"/>
      <c r="AE9" s="8"/>
      <c r="AF9" s="17"/>
      <c r="AG9" s="30"/>
      <c r="AH9" s="8"/>
      <c r="AI9" s="8"/>
      <c r="AJ9" s="8"/>
      <c r="AK9" s="17"/>
      <c r="AL9" s="30"/>
    </row>
    <row r="10" spans="1:38" ht="12.75">
      <c r="A10" s="41"/>
      <c r="B10" s="20">
        <v>9</v>
      </c>
      <c r="C10" s="27"/>
      <c r="D10" s="22"/>
      <c r="E10" s="18"/>
      <c r="F10" s="18"/>
      <c r="G10" s="3">
        <f t="shared" si="2"/>
        <v>0</v>
      </c>
      <c r="H10" s="33">
        <f t="shared" si="3"/>
      </c>
      <c r="I10" s="24"/>
      <c r="J10" s="2"/>
      <c r="K10" s="2"/>
      <c r="L10" s="21">
        <f t="shared" si="4"/>
        <v>100000</v>
      </c>
      <c r="M10" s="25">
        <f t="shared" si="0"/>
      </c>
      <c r="N10" s="22"/>
      <c r="O10" s="18"/>
      <c r="P10" s="18"/>
      <c r="Q10" s="3">
        <f t="shared" si="5"/>
        <v>100000</v>
      </c>
      <c r="R10" s="23">
        <f t="shared" si="1"/>
      </c>
      <c r="S10" s="8"/>
      <c r="T10" s="8"/>
      <c r="U10" s="8"/>
      <c r="V10" s="17"/>
      <c r="W10" s="30"/>
      <c r="X10" s="8"/>
      <c r="Y10" s="8"/>
      <c r="Z10" s="8"/>
      <c r="AA10" s="17"/>
      <c r="AB10" s="30"/>
      <c r="AC10" s="8"/>
      <c r="AD10" s="8"/>
      <c r="AE10" s="8"/>
      <c r="AF10" s="17"/>
      <c r="AG10" s="30"/>
      <c r="AH10" s="8"/>
      <c r="AI10" s="8"/>
      <c r="AJ10" s="8"/>
      <c r="AK10" s="17"/>
      <c r="AL10" s="30"/>
    </row>
    <row r="11" spans="1:38" ht="12.75">
      <c r="A11" s="41"/>
      <c r="B11" s="20">
        <v>10</v>
      </c>
      <c r="C11" s="28"/>
      <c r="D11" s="22"/>
      <c r="E11" s="18"/>
      <c r="F11" s="18"/>
      <c r="G11" s="3">
        <f t="shared" si="2"/>
        <v>0</v>
      </c>
      <c r="H11" s="33">
        <f t="shared" si="3"/>
      </c>
      <c r="I11" s="24"/>
      <c r="J11" s="2"/>
      <c r="K11" s="2"/>
      <c r="L11" s="21">
        <f t="shared" si="4"/>
        <v>100000</v>
      </c>
      <c r="M11" s="25">
        <f t="shared" si="0"/>
      </c>
      <c r="N11" s="22"/>
      <c r="O11" s="18"/>
      <c r="P11" s="18"/>
      <c r="Q11" s="3">
        <f t="shared" si="5"/>
        <v>100000</v>
      </c>
      <c r="R11" s="23">
        <f t="shared" si="1"/>
      </c>
      <c r="S11" s="8"/>
      <c r="T11" s="8"/>
      <c r="U11" s="8"/>
      <c r="V11" s="17"/>
      <c r="W11" s="30"/>
      <c r="X11" s="8"/>
      <c r="Y11" s="8"/>
      <c r="Z11" s="8"/>
      <c r="AA11" s="17"/>
      <c r="AB11" s="30"/>
      <c r="AC11" s="8"/>
      <c r="AD11" s="8"/>
      <c r="AE11" s="8"/>
      <c r="AF11" s="17"/>
      <c r="AG11" s="30"/>
      <c r="AH11" s="8"/>
      <c r="AI11" s="8"/>
      <c r="AJ11" s="8"/>
      <c r="AK11" s="17"/>
      <c r="AL11" s="30"/>
    </row>
    <row r="12" spans="1:38" ht="12.75">
      <c r="A12" s="41"/>
      <c r="B12" s="20">
        <v>11</v>
      </c>
      <c r="C12" s="28"/>
      <c r="D12" s="22"/>
      <c r="E12" s="18"/>
      <c r="F12" s="18"/>
      <c r="G12" s="3">
        <f t="shared" si="2"/>
        <v>0</v>
      </c>
      <c r="H12" s="33">
        <f t="shared" si="3"/>
      </c>
      <c r="I12" s="24"/>
      <c r="J12" s="2"/>
      <c r="K12" s="2"/>
      <c r="L12" s="21">
        <f t="shared" si="4"/>
        <v>100000</v>
      </c>
      <c r="M12" s="25">
        <f t="shared" si="0"/>
      </c>
      <c r="N12" s="22"/>
      <c r="O12" s="18"/>
      <c r="P12" s="18"/>
      <c r="Q12" s="3">
        <f t="shared" si="5"/>
        <v>100000</v>
      </c>
      <c r="R12" s="23">
        <f t="shared" si="1"/>
      </c>
      <c r="S12" s="8"/>
      <c r="T12" s="8"/>
      <c r="U12" s="8"/>
      <c r="V12" s="17"/>
      <c r="W12" s="30"/>
      <c r="X12" s="8"/>
      <c r="Y12" s="8"/>
      <c r="Z12" s="8"/>
      <c r="AA12" s="17"/>
      <c r="AB12" s="30"/>
      <c r="AC12" s="8"/>
      <c r="AD12" s="8"/>
      <c r="AE12" s="8"/>
      <c r="AF12" s="17"/>
      <c r="AG12" s="30"/>
      <c r="AH12" s="8"/>
      <c r="AI12" s="8"/>
      <c r="AJ12" s="8"/>
      <c r="AK12" s="17"/>
      <c r="AL12" s="30"/>
    </row>
    <row r="13" spans="1:38" ht="12.75">
      <c r="A13" s="41"/>
      <c r="B13" s="20">
        <v>12</v>
      </c>
      <c r="C13" s="27"/>
      <c r="D13" s="22"/>
      <c r="E13" s="18"/>
      <c r="F13" s="18"/>
      <c r="G13" s="3">
        <f t="shared" si="2"/>
        <v>0</v>
      </c>
      <c r="H13" s="33">
        <f t="shared" si="3"/>
      </c>
      <c r="I13" s="24"/>
      <c r="J13" s="2"/>
      <c r="K13" s="2"/>
      <c r="L13" s="21">
        <f t="shared" si="4"/>
        <v>100000</v>
      </c>
      <c r="M13" s="25">
        <f t="shared" si="0"/>
      </c>
      <c r="N13" s="22"/>
      <c r="O13" s="18"/>
      <c r="P13" s="18"/>
      <c r="Q13" s="3">
        <f t="shared" si="5"/>
        <v>100000</v>
      </c>
      <c r="R13" s="23">
        <f t="shared" si="1"/>
      </c>
      <c r="S13" s="8"/>
      <c r="T13" s="8"/>
      <c r="U13" s="8"/>
      <c r="V13" s="17"/>
      <c r="W13" s="30"/>
      <c r="X13" s="8"/>
      <c r="Y13" s="8"/>
      <c r="Z13" s="8"/>
      <c r="AA13" s="17"/>
      <c r="AB13" s="30"/>
      <c r="AC13" s="8"/>
      <c r="AD13" s="8"/>
      <c r="AE13" s="8"/>
      <c r="AF13" s="17"/>
      <c r="AG13" s="30"/>
      <c r="AH13" s="8"/>
      <c r="AI13" s="8"/>
      <c r="AJ13" s="8"/>
      <c r="AK13" s="17"/>
      <c r="AL13" s="30"/>
    </row>
    <row r="14" spans="1:38" ht="12.75">
      <c r="A14" s="41"/>
      <c r="B14" s="20">
        <v>13</v>
      </c>
      <c r="C14" s="27"/>
      <c r="D14" s="22"/>
      <c r="E14" s="18"/>
      <c r="F14" s="18"/>
      <c r="G14" s="3">
        <f t="shared" si="2"/>
        <v>0</v>
      </c>
      <c r="H14" s="33">
        <f t="shared" si="3"/>
      </c>
      <c r="I14" s="24"/>
      <c r="J14" s="2"/>
      <c r="K14" s="2"/>
      <c r="L14" s="21">
        <f t="shared" si="4"/>
        <v>100000</v>
      </c>
      <c r="M14" s="25">
        <f t="shared" si="0"/>
      </c>
      <c r="N14" s="22"/>
      <c r="O14" s="18"/>
      <c r="P14" s="18"/>
      <c r="Q14" s="3">
        <f t="shared" si="5"/>
        <v>100000</v>
      </c>
      <c r="R14" s="23">
        <f t="shared" si="1"/>
      </c>
      <c r="S14" s="8"/>
      <c r="T14" s="8"/>
      <c r="U14" s="8"/>
      <c r="V14" s="17"/>
      <c r="W14" s="30"/>
      <c r="X14" s="8"/>
      <c r="Y14" s="8"/>
      <c r="Z14" s="8"/>
      <c r="AA14" s="17"/>
      <c r="AB14" s="30"/>
      <c r="AC14" s="8"/>
      <c r="AD14" s="8"/>
      <c r="AE14" s="8"/>
      <c r="AF14" s="17"/>
      <c r="AG14" s="30"/>
      <c r="AH14" s="8"/>
      <c r="AI14" s="8"/>
      <c r="AJ14" s="8"/>
      <c r="AK14" s="17"/>
      <c r="AL14" s="30"/>
    </row>
    <row r="15" spans="1:38" ht="12.75">
      <c r="A15" s="41"/>
      <c r="B15" s="20">
        <v>14</v>
      </c>
      <c r="C15" s="27"/>
      <c r="D15" s="22"/>
      <c r="E15" s="18"/>
      <c r="F15" s="18"/>
      <c r="G15" s="3">
        <f t="shared" si="2"/>
        <v>0</v>
      </c>
      <c r="H15" s="33">
        <f t="shared" si="3"/>
      </c>
      <c r="I15" s="24"/>
      <c r="J15" s="2"/>
      <c r="K15" s="2"/>
      <c r="L15" s="21">
        <f t="shared" si="4"/>
        <v>100000</v>
      </c>
      <c r="M15" s="25">
        <f t="shared" si="0"/>
      </c>
      <c r="N15" s="22"/>
      <c r="O15" s="18"/>
      <c r="P15" s="18"/>
      <c r="Q15" s="3">
        <f t="shared" si="5"/>
        <v>100000</v>
      </c>
      <c r="R15" s="23">
        <f t="shared" si="1"/>
      </c>
      <c r="S15" s="8"/>
      <c r="T15" s="8"/>
      <c r="U15" s="8"/>
      <c r="V15" s="17"/>
      <c r="W15" s="30"/>
      <c r="X15" s="8"/>
      <c r="Y15" s="8"/>
      <c r="Z15" s="8"/>
      <c r="AA15" s="17"/>
      <c r="AB15" s="30"/>
      <c r="AC15" s="8"/>
      <c r="AD15" s="8"/>
      <c r="AE15" s="8"/>
      <c r="AF15" s="17"/>
      <c r="AG15" s="30"/>
      <c r="AH15" s="8"/>
      <c r="AI15" s="8"/>
      <c r="AJ15" s="8"/>
      <c r="AK15" s="17"/>
      <c r="AL15" s="30"/>
    </row>
    <row r="16" spans="1:38" ht="12.75">
      <c r="A16" s="41"/>
      <c r="B16" s="20">
        <v>15</v>
      </c>
      <c r="C16" s="27"/>
      <c r="D16" s="22"/>
      <c r="E16" s="18"/>
      <c r="F16" s="18"/>
      <c r="G16" s="3">
        <f t="shared" si="2"/>
        <v>0</v>
      </c>
      <c r="H16" s="33">
        <f t="shared" si="3"/>
      </c>
      <c r="I16" s="24"/>
      <c r="J16" s="2"/>
      <c r="K16" s="2"/>
      <c r="L16" s="21">
        <f t="shared" si="4"/>
        <v>100000</v>
      </c>
      <c r="M16" s="25">
        <f t="shared" si="0"/>
      </c>
      <c r="N16" s="22"/>
      <c r="O16" s="18"/>
      <c r="P16" s="18"/>
      <c r="Q16" s="3">
        <f t="shared" si="5"/>
        <v>100000</v>
      </c>
      <c r="R16" s="23">
        <f t="shared" si="1"/>
      </c>
      <c r="S16" s="8"/>
      <c r="T16" s="8"/>
      <c r="U16" s="8"/>
      <c r="V16" s="17"/>
      <c r="W16" s="30"/>
      <c r="X16" s="8"/>
      <c r="Y16" s="8"/>
      <c r="Z16" s="8"/>
      <c r="AA16" s="17"/>
      <c r="AB16" s="30"/>
      <c r="AC16" s="8"/>
      <c r="AD16" s="8"/>
      <c r="AE16" s="8"/>
      <c r="AF16" s="17"/>
      <c r="AG16" s="30"/>
      <c r="AH16" s="8"/>
      <c r="AI16" s="8"/>
      <c r="AJ16" s="8"/>
      <c r="AK16" s="17"/>
      <c r="AL16" s="30"/>
    </row>
    <row r="17" spans="1:38" ht="12.75">
      <c r="A17" s="41"/>
      <c r="B17" s="20">
        <v>16</v>
      </c>
      <c r="C17" s="27"/>
      <c r="D17" s="22"/>
      <c r="E17" s="18"/>
      <c r="F17" s="18"/>
      <c r="G17" s="3">
        <f t="shared" si="2"/>
        <v>0</v>
      </c>
      <c r="H17" s="33">
        <f t="shared" si="3"/>
      </c>
      <c r="I17" s="24"/>
      <c r="J17" s="2"/>
      <c r="K17" s="2"/>
      <c r="L17" s="21">
        <f t="shared" si="4"/>
        <v>100000</v>
      </c>
      <c r="M17" s="25">
        <f t="shared" si="0"/>
      </c>
      <c r="N17" s="22"/>
      <c r="O17" s="18"/>
      <c r="P17" s="18"/>
      <c r="Q17" s="3">
        <f t="shared" si="5"/>
        <v>100000</v>
      </c>
      <c r="R17" s="23">
        <f t="shared" si="1"/>
      </c>
      <c r="S17" s="8"/>
      <c r="T17" s="8"/>
      <c r="U17" s="8"/>
      <c r="V17" s="17"/>
      <c r="W17" s="30"/>
      <c r="X17" s="8"/>
      <c r="Y17" s="8"/>
      <c r="Z17" s="8"/>
      <c r="AA17" s="17"/>
      <c r="AB17" s="30"/>
      <c r="AC17" s="8"/>
      <c r="AD17" s="8"/>
      <c r="AE17" s="8"/>
      <c r="AF17" s="17"/>
      <c r="AG17" s="30"/>
      <c r="AH17" s="8"/>
      <c r="AI17" s="8"/>
      <c r="AJ17" s="8"/>
      <c r="AK17" s="17"/>
      <c r="AL17" s="30"/>
    </row>
    <row r="18" spans="1:38" ht="12.75">
      <c r="A18" s="41"/>
      <c r="B18" s="20">
        <v>17</v>
      </c>
      <c r="C18" s="27"/>
      <c r="D18" s="22"/>
      <c r="E18" s="18"/>
      <c r="F18" s="18"/>
      <c r="G18" s="3">
        <f t="shared" si="2"/>
        <v>0</v>
      </c>
      <c r="H18" s="33">
        <f t="shared" si="3"/>
      </c>
      <c r="I18" s="24"/>
      <c r="J18" s="2"/>
      <c r="K18" s="2"/>
      <c r="L18" s="21">
        <f t="shared" si="4"/>
        <v>100000</v>
      </c>
      <c r="M18" s="25">
        <f t="shared" si="0"/>
      </c>
      <c r="N18" s="22"/>
      <c r="O18" s="18"/>
      <c r="P18" s="18"/>
      <c r="Q18" s="3">
        <f t="shared" si="5"/>
        <v>100000</v>
      </c>
      <c r="R18" s="23">
        <f t="shared" si="1"/>
      </c>
      <c r="S18" s="8"/>
      <c r="T18" s="8"/>
      <c r="U18" s="8"/>
      <c r="V18" s="17"/>
      <c r="W18" s="30"/>
      <c r="X18" s="8"/>
      <c r="Y18" s="8"/>
      <c r="Z18" s="8"/>
      <c r="AA18" s="17"/>
      <c r="AB18" s="30"/>
      <c r="AC18" s="8"/>
      <c r="AD18" s="8"/>
      <c r="AE18" s="8"/>
      <c r="AF18" s="17"/>
      <c r="AG18" s="30"/>
      <c r="AH18" s="8"/>
      <c r="AI18" s="8"/>
      <c r="AJ18" s="8"/>
      <c r="AK18" s="17"/>
      <c r="AL18" s="30"/>
    </row>
    <row r="19" spans="1:38" ht="12.75">
      <c r="A19" s="41"/>
      <c r="B19" s="20">
        <v>18</v>
      </c>
      <c r="C19" s="27"/>
      <c r="D19" s="22"/>
      <c r="E19" s="18"/>
      <c r="F19" s="18"/>
      <c r="G19" s="3">
        <f t="shared" si="2"/>
        <v>0</v>
      </c>
      <c r="H19" s="33">
        <f t="shared" si="3"/>
      </c>
      <c r="I19" s="24"/>
      <c r="J19" s="2"/>
      <c r="K19" s="2"/>
      <c r="L19" s="21">
        <f t="shared" si="4"/>
        <v>100000</v>
      </c>
      <c r="M19" s="25">
        <f t="shared" si="0"/>
      </c>
      <c r="N19" s="22"/>
      <c r="O19" s="18"/>
      <c r="P19" s="18"/>
      <c r="Q19" s="3">
        <f t="shared" si="5"/>
        <v>100000</v>
      </c>
      <c r="R19" s="23">
        <f t="shared" si="1"/>
      </c>
      <c r="S19" s="8"/>
      <c r="T19" s="8"/>
      <c r="U19" s="8"/>
      <c r="V19" s="17"/>
      <c r="W19" s="30"/>
      <c r="X19" s="8"/>
      <c r="Y19" s="8"/>
      <c r="Z19" s="8"/>
      <c r="AA19" s="17"/>
      <c r="AB19" s="30"/>
      <c r="AC19" s="8"/>
      <c r="AD19" s="8"/>
      <c r="AE19" s="8"/>
      <c r="AF19" s="17"/>
      <c r="AG19" s="30"/>
      <c r="AH19" s="8"/>
      <c r="AI19" s="8"/>
      <c r="AJ19" s="8"/>
      <c r="AK19" s="17"/>
      <c r="AL19" s="30"/>
    </row>
    <row r="20" spans="1:38" ht="12.75">
      <c r="A20" s="41"/>
      <c r="B20" s="20">
        <v>19</v>
      </c>
      <c r="C20" s="27"/>
      <c r="D20" s="22"/>
      <c r="E20" s="18"/>
      <c r="F20" s="18"/>
      <c r="G20" s="3">
        <f t="shared" si="2"/>
        <v>0</v>
      </c>
      <c r="H20" s="33">
        <f t="shared" si="3"/>
      </c>
      <c r="I20" s="24"/>
      <c r="J20" s="2"/>
      <c r="K20" s="2"/>
      <c r="L20" s="21">
        <f t="shared" si="4"/>
        <v>100000</v>
      </c>
      <c r="M20" s="25">
        <f t="shared" si="0"/>
      </c>
      <c r="N20" s="22"/>
      <c r="O20" s="18"/>
      <c r="P20" s="18"/>
      <c r="Q20" s="3">
        <f t="shared" si="5"/>
        <v>100000</v>
      </c>
      <c r="R20" s="23">
        <f t="shared" si="1"/>
      </c>
      <c r="S20" s="8"/>
      <c r="T20" s="8"/>
      <c r="U20" s="8"/>
      <c r="V20" s="17"/>
      <c r="W20" s="30"/>
      <c r="X20" s="8"/>
      <c r="Y20" s="8"/>
      <c r="Z20" s="8"/>
      <c r="AA20" s="17"/>
      <c r="AB20" s="30"/>
      <c r="AC20" s="8"/>
      <c r="AD20" s="8"/>
      <c r="AE20" s="8"/>
      <c r="AF20" s="17"/>
      <c r="AG20" s="30"/>
      <c r="AH20" s="8"/>
      <c r="AI20" s="8"/>
      <c r="AJ20" s="8"/>
      <c r="AK20" s="17"/>
      <c r="AL20" s="30"/>
    </row>
    <row r="21" spans="1:38" ht="12.75">
      <c r="A21" s="41"/>
      <c r="B21" s="20">
        <v>20</v>
      </c>
      <c r="C21" s="27"/>
      <c r="D21" s="22"/>
      <c r="E21" s="18"/>
      <c r="F21" s="18"/>
      <c r="G21" s="3">
        <f t="shared" si="2"/>
        <v>0</v>
      </c>
      <c r="H21" s="33">
        <f t="shared" si="3"/>
      </c>
      <c r="I21" s="24"/>
      <c r="J21" s="2"/>
      <c r="K21" s="2"/>
      <c r="L21" s="21">
        <f t="shared" si="4"/>
        <v>100000</v>
      </c>
      <c r="M21" s="25">
        <f t="shared" si="0"/>
      </c>
      <c r="N21" s="22"/>
      <c r="O21" s="18"/>
      <c r="P21" s="18"/>
      <c r="Q21" s="3">
        <f t="shared" si="5"/>
        <v>100000</v>
      </c>
      <c r="R21" s="23">
        <f t="shared" si="1"/>
      </c>
      <c r="S21" s="8"/>
      <c r="T21" s="8"/>
      <c r="U21" s="8"/>
      <c r="V21" s="17"/>
      <c r="W21" s="30"/>
      <c r="X21" s="8"/>
      <c r="Y21" s="8"/>
      <c r="Z21" s="8"/>
      <c r="AA21" s="17"/>
      <c r="AB21" s="30"/>
      <c r="AC21" s="8"/>
      <c r="AD21" s="8"/>
      <c r="AE21" s="8"/>
      <c r="AF21" s="17"/>
      <c r="AG21" s="30"/>
      <c r="AH21" s="8"/>
      <c r="AI21" s="8"/>
      <c r="AJ21" s="8"/>
      <c r="AK21" s="17"/>
      <c r="AL21" s="30"/>
    </row>
    <row r="22" spans="55:59" ht="12.75">
      <c r="BC22" s="46" t="s">
        <v>32</v>
      </c>
      <c r="BD22" s="47"/>
      <c r="BE22" s="47"/>
      <c r="BF22" s="47"/>
      <c r="BG22" s="48"/>
    </row>
    <row r="23" spans="1:59" ht="23.25" customHeight="1">
      <c r="A23" s="41" t="s">
        <v>22</v>
      </c>
      <c r="B23" s="19" t="s">
        <v>1</v>
      </c>
      <c r="C23" s="26" t="s">
        <v>0</v>
      </c>
      <c r="D23" s="38" t="s">
        <v>7</v>
      </c>
      <c r="E23" s="39"/>
      <c r="F23" s="39"/>
      <c r="G23" s="39"/>
      <c r="H23" s="40"/>
      <c r="I23" s="42" t="s">
        <v>36</v>
      </c>
      <c r="J23" s="49"/>
      <c r="K23" s="49"/>
      <c r="L23" s="49"/>
      <c r="M23" s="43"/>
      <c r="N23" s="44" t="s">
        <v>37</v>
      </c>
      <c r="O23" s="50"/>
      <c r="P23" s="50"/>
      <c r="Q23" s="50"/>
      <c r="R23" s="45"/>
      <c r="S23" s="42" t="s">
        <v>38</v>
      </c>
      <c r="T23" s="49"/>
      <c r="U23" s="49"/>
      <c r="V23" s="49"/>
      <c r="W23" s="43"/>
      <c r="X23" s="42" t="s">
        <v>14</v>
      </c>
      <c r="Y23" s="49"/>
      <c r="Z23" s="49"/>
      <c r="AA23" s="49"/>
      <c r="AB23" s="43"/>
      <c r="AC23" s="44" t="s">
        <v>29</v>
      </c>
      <c r="AD23" s="50"/>
      <c r="AE23" s="50"/>
      <c r="AF23" s="50"/>
      <c r="AG23" s="45"/>
      <c r="AH23" s="42" t="s">
        <v>15</v>
      </c>
      <c r="AI23" s="49"/>
      <c r="AJ23" s="49"/>
      <c r="AK23" s="49"/>
      <c r="AL23" s="43"/>
      <c r="AM23" s="42" t="s">
        <v>18</v>
      </c>
      <c r="AN23" s="49"/>
      <c r="AO23" s="49"/>
      <c r="AP23" s="49"/>
      <c r="AQ23" s="43"/>
      <c r="AR23" s="44" t="s">
        <v>16</v>
      </c>
      <c r="AS23" s="50"/>
      <c r="AT23" s="50"/>
      <c r="AU23" s="50"/>
      <c r="AV23" s="45"/>
      <c r="AW23" s="38" t="s">
        <v>17</v>
      </c>
      <c r="AX23" s="39"/>
      <c r="AY23" s="39"/>
      <c r="AZ23" s="39"/>
      <c r="BA23" s="40"/>
      <c r="BB23" s="29"/>
      <c r="BC23" s="36" t="s">
        <v>33</v>
      </c>
      <c r="BD23" s="42" t="s">
        <v>30</v>
      </c>
      <c r="BE23" s="43"/>
      <c r="BF23" s="44" t="s">
        <v>31</v>
      </c>
      <c r="BG23" s="45"/>
    </row>
    <row r="24" spans="1:60" ht="12.75">
      <c r="A24" s="41"/>
      <c r="B24" s="20">
        <v>1</v>
      </c>
      <c r="C24" s="27" t="s">
        <v>2</v>
      </c>
      <c r="D24" s="22">
        <v>1</v>
      </c>
      <c r="E24" s="18">
        <v>22</v>
      </c>
      <c r="F24" s="18">
        <v>4</v>
      </c>
      <c r="G24" s="3">
        <f>F24+60*E24+3600*D24</f>
        <v>4924</v>
      </c>
      <c r="H24" s="33">
        <f>IF(G24&lt;&gt;0,1+COUNTIF(G$24:G$43,"&lt;"&amp;G24)-COUNTIF(G$24:G$43,"="&amp;0),"")</f>
        <v>1</v>
      </c>
      <c r="I24" s="24">
        <v>1</v>
      </c>
      <c r="J24" s="2">
        <v>40</v>
      </c>
      <c r="K24" s="2">
        <v>50</v>
      </c>
      <c r="L24" s="31">
        <f>IF(K24+60*J24+3600*I24&gt;0,K24+60*J24+3600*I24-$G24,100000)</f>
        <v>1126</v>
      </c>
      <c r="M24" s="32">
        <v>4</v>
      </c>
      <c r="N24" s="24">
        <v>2</v>
      </c>
      <c r="O24" s="2">
        <v>2</v>
      </c>
      <c r="P24" s="2">
        <v>57</v>
      </c>
      <c r="Q24" s="21">
        <f>IF(P24+60*O24+3600*N24&gt;0,P24+60*O24+3600*N24-$G24,100000)</f>
        <v>2453</v>
      </c>
      <c r="R24" s="25">
        <f>IF(Q24&lt;&gt;100000,1+COUNTIF(Q$24:Q$43,"&lt;"&amp;Q24),"")</f>
        <v>1</v>
      </c>
      <c r="S24" s="24">
        <v>2</v>
      </c>
      <c r="T24" s="2">
        <v>36</v>
      </c>
      <c r="U24" s="2">
        <v>56</v>
      </c>
      <c r="V24" s="31">
        <f>IF(U24+60*T24+3600*S24&gt;0,U24+60*T24+3600*S24-$G24,100000)</f>
        <v>4492</v>
      </c>
      <c r="W24" s="32">
        <v>1</v>
      </c>
      <c r="X24" s="24">
        <v>3</v>
      </c>
      <c r="Y24" s="2">
        <v>40</v>
      </c>
      <c r="Z24" s="2">
        <v>55</v>
      </c>
      <c r="AA24" s="31">
        <f>IF(Z24+60*Y24+3600*X24&gt;0,Z24+60*Y24+3600*X24-$G24,100000)</f>
        <v>8331</v>
      </c>
      <c r="AB24" s="32">
        <f>IF(AA24&lt;&gt;100000,1+COUNTIF(AA$24:AA$43,"&lt;"&amp;AA24),"")</f>
        <v>2</v>
      </c>
      <c r="AC24" s="24">
        <v>4</v>
      </c>
      <c r="AD24" s="2">
        <v>0</v>
      </c>
      <c r="AE24" s="2">
        <v>56</v>
      </c>
      <c r="AF24" s="21">
        <f>IF(AE24+60*AD24+3600*AC24&gt;0,AE24+60*AD24+3600*AC24-$G24,100000)</f>
        <v>9532</v>
      </c>
      <c r="AG24" s="25">
        <f>IF(AF24&lt;&gt;100000,1+COUNTIF(AF$24:AF$43,"&lt;"&amp;AF24),"")</f>
        <v>2</v>
      </c>
      <c r="AH24" s="24">
        <v>6</v>
      </c>
      <c r="AI24" s="2">
        <v>14</v>
      </c>
      <c r="AJ24" s="2"/>
      <c r="AK24" s="31">
        <f>IF(AJ24+60*AI24+3600*AH24&gt;0,AJ24+60*AI24+3600*AH24-$G24,100000)</f>
        <v>17516</v>
      </c>
      <c r="AL24" s="32">
        <f>IF(AK24&lt;&gt;100000,1+COUNTIF(AK$24:AK$43,"&lt;"&amp;AK24),"")</f>
        <v>5</v>
      </c>
      <c r="AM24" s="24"/>
      <c r="AN24" s="2"/>
      <c r="AO24" s="2"/>
      <c r="AP24" s="31">
        <f>IF(AO24+60*AN24+3600*AM24&gt;0,AO24+60*AN24+3600*AM24-$G24,100000)</f>
        <v>100000</v>
      </c>
      <c r="AQ24" s="32">
        <f>IF(AP24&lt;&gt;100000,1+COUNTIF(AP$24:AP$43,"&lt;"&amp;AP24),"")</f>
      </c>
      <c r="AR24" s="24"/>
      <c r="AS24" s="2"/>
      <c r="AT24" s="2"/>
      <c r="AU24" s="21">
        <f>IF(AT24+60*AS24+3600*AR24&gt;0,AT24+60*AS24+3600*AR24-$G24,100000)</f>
        <v>100000</v>
      </c>
      <c r="AV24" s="25">
        <f>IF(AU24&lt;&gt;100000,1+COUNTIF(AU$24:AU$43,"&lt;"&amp;AU24),"")</f>
      </c>
      <c r="AW24" s="22">
        <v>6</v>
      </c>
      <c r="AX24" s="18">
        <v>42</v>
      </c>
      <c r="AY24" s="18">
        <v>53</v>
      </c>
      <c r="AZ24" s="3">
        <f aca="true" t="shared" si="6" ref="AZ24:AZ43">IF(AY24+60*AX24+3600*AW24&gt;0,AY24+60*AX24+3600*AW24-$G24,100000)</f>
        <v>19249</v>
      </c>
      <c r="BA24" s="23">
        <v>6</v>
      </c>
      <c r="BB24" s="30">
        <f aca="true" t="shared" si="7" ref="BB24:BB43">Q2+AZ24</f>
        <v>22001</v>
      </c>
      <c r="BC24" s="37">
        <f>IF(BB24&lt;100000,1+COUNTIF(BB$24:BB$43,"&lt;"&amp;BB24),"")</f>
        <v>4</v>
      </c>
      <c r="BD24" s="34">
        <f>IF(M24=1,20,IF(M24=2,10,IF(M24=3,5,0)))+IF(W24=1,20,IF(W24=2,10,IF(W24=3,5,0)))+IF(AB24=1,20,IF(AB24=2,10,IF(AB24=3,5,0)))+IF(AL24=1,20,IF(AL24=2,10,IF(AL24=3,5,0)))+IF(AQ24=1,20,IF(AQ24=2,10,IF(AQ24=3,5,0)))</f>
        <v>30</v>
      </c>
      <c r="BE24" s="32">
        <f>IF(BD24&lt;&gt;0,1+COUNTIF(BD$24:BD$43,"&gt;"&amp;BD24),"")</f>
        <v>3</v>
      </c>
      <c r="BF24" s="35">
        <f aca="true" t="shared" si="8" ref="BF24:BF43">IF(M2=1,20,IF(M2=2,10,IF(M2=3,5,0)))+IF(R24=1,20,IF(R24=2,10,IF(R24=3,5,0)))+IF(AG24=1,20,IF(AG24=2,10,IF(AG24=3,5,0)))+IF(AV24=1,20,IF(AV24=2,10,IF(AV24=3,5,0)))</f>
        <v>30</v>
      </c>
      <c r="BG24" s="25">
        <f>IF(BF24&lt;&gt;0,1+COUNTIF(BF$24:BF$43,"&gt;"&amp;BF24),"")</f>
        <v>2</v>
      </c>
      <c r="BH24" s="1" t="s">
        <v>56</v>
      </c>
    </row>
    <row r="25" spans="1:59" ht="12.75">
      <c r="A25" s="41"/>
      <c r="B25" s="20">
        <v>2</v>
      </c>
      <c r="C25" s="27" t="s">
        <v>41</v>
      </c>
      <c r="D25" s="22"/>
      <c r="E25" s="18"/>
      <c r="F25" s="18"/>
      <c r="G25" s="3">
        <f aca="true" t="shared" si="9" ref="G25:G43">F25+60*E25+3600*D25</f>
        <v>0</v>
      </c>
      <c r="H25" s="33">
        <f aca="true" t="shared" si="10" ref="H25:H43">IF(G25&lt;&gt;0,1+COUNTIF(G$24:G$43,"&lt;"&amp;G25)-COUNTIF(G$24:G$43,"="&amp;0),"")</f>
      </c>
      <c r="I25" s="24"/>
      <c r="J25" s="2"/>
      <c r="K25" s="2"/>
      <c r="L25" s="31">
        <f aca="true" t="shared" si="11" ref="L25:L43">IF(K25+60*J25+3600*I25&gt;0,K25+60*J25+3600*I25-$G25,100000)</f>
        <v>100000</v>
      </c>
      <c r="M25" s="32">
        <f aca="true" t="shared" si="12" ref="M25:M43">IF(L25&lt;&gt;100000,1+COUNTIF(L$24:L$43,"&lt;"&amp;L25),"")</f>
      </c>
      <c r="N25" s="24"/>
      <c r="O25" s="2"/>
      <c r="P25" s="2"/>
      <c r="Q25" s="21">
        <f aca="true" t="shared" si="13" ref="Q25:Q43">IF(P25+60*O25+3600*N25&gt;0,P25+60*O25+3600*N25-$G25,100000)</f>
        <v>100000</v>
      </c>
      <c r="R25" s="25">
        <f aca="true" t="shared" si="14" ref="R25:R43">IF(Q25&lt;&gt;100000,1+COUNTIF(Q$24:Q$43,"&lt;"&amp;Q25),"")</f>
      </c>
      <c r="S25" s="24"/>
      <c r="T25" s="2"/>
      <c r="U25" s="2"/>
      <c r="V25" s="31">
        <f aca="true" t="shared" si="15" ref="V25:V43">IF(U25+60*T25+3600*S25&gt;0,U25+60*T25+3600*S25-$G25,100000)</f>
        <v>100000</v>
      </c>
      <c r="W25" s="32">
        <f aca="true" t="shared" si="16" ref="W25:W43">IF(V25&lt;&gt;100000,1+COUNTIF(V$24:V$43,"&lt;"&amp;V25),"")</f>
      </c>
      <c r="X25" s="24"/>
      <c r="Y25" s="2"/>
      <c r="Z25" s="2"/>
      <c r="AA25" s="31">
        <f aca="true" t="shared" si="17" ref="AA25:AA43">IF(Z25+60*Y25+3600*X25&gt;0,Z25+60*Y25+3600*X25-$G25,100000)</f>
        <v>100000</v>
      </c>
      <c r="AB25" s="32">
        <f aca="true" t="shared" si="18" ref="AB25:AB43">IF(AA25&lt;&gt;100000,1+COUNTIF(AA$24:AA$43,"&lt;"&amp;AA25),"")</f>
      </c>
      <c r="AC25" s="24"/>
      <c r="AD25" s="2"/>
      <c r="AE25" s="2"/>
      <c r="AF25" s="21">
        <f aca="true" t="shared" si="19" ref="AF25:AF43">IF(AE25+60*AD25+3600*AC25&gt;0,AE25+60*AD25+3600*AC25-$G25,100000)</f>
        <v>100000</v>
      </c>
      <c r="AG25" s="25">
        <f aca="true" t="shared" si="20" ref="AG25:AG43">IF(AF25&lt;&gt;100000,1+COUNTIF(AF$24:AF$43,"&lt;"&amp;AF25),"")</f>
      </c>
      <c r="AH25" s="24"/>
      <c r="AI25" s="2"/>
      <c r="AJ25" s="2"/>
      <c r="AK25" s="31">
        <f aca="true" t="shared" si="21" ref="AK25:AK43">IF(AJ25+60*AI25+3600*AH25&gt;0,AJ25+60*AI25+3600*AH25-$G25,100000)</f>
        <v>100000</v>
      </c>
      <c r="AL25" s="32">
        <f aca="true" t="shared" si="22" ref="AL25:AL43">IF(AK25&lt;&gt;100000,1+COUNTIF(AK$24:AK$43,"&lt;"&amp;AK25),"")</f>
      </c>
      <c r="AM25" s="24"/>
      <c r="AN25" s="2"/>
      <c r="AO25" s="2"/>
      <c r="AP25" s="31">
        <f aca="true" t="shared" si="23" ref="AP25:AP43">IF(AO25+60*AN25+3600*AM25&gt;0,AO25+60*AN25+3600*AM25-$G25,100000)</f>
        <v>100000</v>
      </c>
      <c r="AQ25" s="32">
        <f aca="true" t="shared" si="24" ref="AQ25:AQ43">IF(AP25&lt;&gt;100000,1+COUNTIF(AP$24:AP$43,"&lt;"&amp;AP25),"")</f>
      </c>
      <c r="AR25" s="24"/>
      <c r="AS25" s="2"/>
      <c r="AT25" s="2"/>
      <c r="AU25" s="21">
        <f aca="true" t="shared" si="25" ref="AU25:AU43">IF(AT25+60*AS25+3600*AR25&gt;0,AT25+60*AS25+3600*AR25-$G25,100000)</f>
        <v>100000</v>
      </c>
      <c r="AV25" s="25">
        <f aca="true" t="shared" si="26" ref="AV25:AV43">IF(AU25&lt;&gt;100000,1+COUNTIF(AU$24:AU$43,"&lt;"&amp;AU25),"")</f>
      </c>
      <c r="AW25" s="22"/>
      <c r="AX25" s="18"/>
      <c r="AY25" s="18"/>
      <c r="AZ25" s="3">
        <f t="shared" si="6"/>
        <v>100000</v>
      </c>
      <c r="BA25" s="23">
        <f aca="true" t="shared" si="27" ref="BA25:BA43">IF(AZ25&lt;&gt;100000,1+COUNTIF(AZ$24:AZ$43,"&lt;"&amp;AZ25),"")</f>
      </c>
      <c r="BB25" s="30">
        <f t="shared" si="7"/>
        <v>102335</v>
      </c>
      <c r="BC25" s="37">
        <f aca="true" t="shared" si="28" ref="BC25:BC43">IF(BB25&lt;100000,1+COUNTIF(BB$24:BB$43,"&lt;"&amp;BB25),"")</f>
      </c>
      <c r="BD25" s="34">
        <f aca="true" t="shared" si="29" ref="BD25:BD43">IF(M25=1,20,IF(M25=2,10,IF(M25=3,5,0)))+IF(W25=1,20,IF(W25=2,10,IF(W25=3,5,0)))+IF(AB25=1,20,IF(AB25=2,10,IF(AB25=3,5,0)))+IF(AL25=1,20,IF(AL25=2,10,IF(AL25=3,5,0)))+IF(AQ25=1,20,IF(AQ25=2,10,IF(AQ25=3,5,0)))</f>
        <v>0</v>
      </c>
      <c r="BE25" s="32">
        <f aca="true" t="shared" si="30" ref="BE25:BE43">IF(BD25&lt;&gt;0,1+COUNTIF(BD$24:BD$43,"&gt;"&amp;BD25),"")</f>
      </c>
      <c r="BF25" s="35">
        <f t="shared" si="8"/>
        <v>0</v>
      </c>
      <c r="BG25" s="25">
        <f aca="true" t="shared" si="31" ref="BG25:BG43">IF(BF25&lt;&gt;0,1+COUNTIF(BF$24:BF$43,"&gt;"&amp;BF25),"")</f>
      </c>
    </row>
    <row r="26" spans="1:59" ht="12.75">
      <c r="A26" s="41"/>
      <c r="B26" s="20">
        <v>3</v>
      </c>
      <c r="C26" s="27" t="s">
        <v>4</v>
      </c>
      <c r="D26" s="22">
        <v>10</v>
      </c>
      <c r="E26" s="18">
        <v>0</v>
      </c>
      <c r="F26" s="18">
        <v>0</v>
      </c>
      <c r="G26" s="3">
        <f t="shared" si="9"/>
        <v>36000</v>
      </c>
      <c r="H26" s="33">
        <f t="shared" si="10"/>
        <v>3</v>
      </c>
      <c r="I26" s="24"/>
      <c r="J26" s="2"/>
      <c r="K26" s="2"/>
      <c r="L26" s="31">
        <f t="shared" si="11"/>
        <v>100000</v>
      </c>
      <c r="M26" s="32">
        <f t="shared" si="12"/>
      </c>
      <c r="N26" s="24"/>
      <c r="O26" s="2"/>
      <c r="P26" s="2"/>
      <c r="Q26" s="21">
        <f t="shared" si="13"/>
        <v>100000</v>
      </c>
      <c r="R26" s="25">
        <f t="shared" si="14"/>
      </c>
      <c r="S26" s="24"/>
      <c r="T26" s="2"/>
      <c r="U26" s="2"/>
      <c r="V26" s="31">
        <f t="shared" si="15"/>
        <v>100000</v>
      </c>
      <c r="W26" s="32">
        <f t="shared" si="16"/>
      </c>
      <c r="X26" s="24"/>
      <c r="Y26" s="2"/>
      <c r="Z26" s="2"/>
      <c r="AA26" s="31">
        <f t="shared" si="17"/>
        <v>100000</v>
      </c>
      <c r="AB26" s="32">
        <f t="shared" si="18"/>
      </c>
      <c r="AC26" s="24"/>
      <c r="AD26" s="2"/>
      <c r="AE26" s="2"/>
      <c r="AF26" s="21">
        <f t="shared" si="19"/>
        <v>100000</v>
      </c>
      <c r="AG26" s="25">
        <f t="shared" si="20"/>
      </c>
      <c r="AH26" s="24"/>
      <c r="AI26" s="2"/>
      <c r="AJ26" s="2"/>
      <c r="AK26" s="31">
        <f t="shared" si="21"/>
        <v>100000</v>
      </c>
      <c r="AL26" s="32">
        <f t="shared" si="22"/>
      </c>
      <c r="AM26" s="24"/>
      <c r="AN26" s="2"/>
      <c r="AO26" s="2"/>
      <c r="AP26" s="31">
        <f t="shared" si="23"/>
        <v>100000</v>
      </c>
      <c r="AQ26" s="32">
        <f t="shared" si="24"/>
      </c>
      <c r="AR26" s="24"/>
      <c r="AS26" s="2"/>
      <c r="AT26" s="2"/>
      <c r="AU26" s="21">
        <f t="shared" si="25"/>
        <v>100000</v>
      </c>
      <c r="AV26" s="25">
        <f t="shared" si="26"/>
      </c>
      <c r="AW26" s="22"/>
      <c r="AX26" s="18"/>
      <c r="AY26" s="18"/>
      <c r="AZ26" s="3">
        <f t="shared" si="6"/>
        <v>100000</v>
      </c>
      <c r="BA26" s="23">
        <f t="shared" si="27"/>
      </c>
      <c r="BB26" s="30">
        <f t="shared" si="7"/>
        <v>200000</v>
      </c>
      <c r="BC26" s="37">
        <f t="shared" si="28"/>
      </c>
      <c r="BD26" s="34">
        <f t="shared" si="29"/>
        <v>0</v>
      </c>
      <c r="BE26" s="32">
        <f t="shared" si="30"/>
      </c>
      <c r="BF26" s="35">
        <f t="shared" si="8"/>
        <v>0</v>
      </c>
      <c r="BG26" s="25">
        <f t="shared" si="31"/>
      </c>
    </row>
    <row r="27" spans="1:60" ht="12.75">
      <c r="A27" s="41"/>
      <c r="B27" s="20">
        <v>4</v>
      </c>
      <c r="C27" s="27" t="s">
        <v>8</v>
      </c>
      <c r="D27" s="22">
        <v>13</v>
      </c>
      <c r="E27" s="18">
        <v>15</v>
      </c>
      <c r="F27" s="18">
        <v>15</v>
      </c>
      <c r="G27" s="3">
        <f t="shared" si="9"/>
        <v>47715</v>
      </c>
      <c r="H27" s="33">
        <f t="shared" si="10"/>
        <v>4</v>
      </c>
      <c r="I27" s="24">
        <v>13</v>
      </c>
      <c r="J27" s="2">
        <v>32</v>
      </c>
      <c r="K27" s="2">
        <v>1</v>
      </c>
      <c r="L27" s="31">
        <f t="shared" si="11"/>
        <v>1006</v>
      </c>
      <c r="M27" s="32">
        <v>3</v>
      </c>
      <c r="N27" s="24"/>
      <c r="O27" s="2"/>
      <c r="P27" s="2"/>
      <c r="Q27" s="21">
        <f t="shared" si="13"/>
        <v>100000</v>
      </c>
      <c r="R27" s="25">
        <f t="shared" si="14"/>
      </c>
      <c r="S27" s="24"/>
      <c r="T27" s="2"/>
      <c r="U27" s="2"/>
      <c r="V27" s="31">
        <f t="shared" si="15"/>
        <v>100000</v>
      </c>
      <c r="W27" s="32">
        <f t="shared" si="16"/>
      </c>
      <c r="X27" s="24"/>
      <c r="Y27" s="2"/>
      <c r="Z27" s="2"/>
      <c r="AA27" s="31">
        <f t="shared" si="17"/>
        <v>100000</v>
      </c>
      <c r="AB27" s="32">
        <v>4</v>
      </c>
      <c r="AC27" s="24">
        <v>16</v>
      </c>
      <c r="AD27" s="2">
        <v>5</v>
      </c>
      <c r="AE27" s="2"/>
      <c r="AF27" s="21">
        <f t="shared" si="19"/>
        <v>10185</v>
      </c>
      <c r="AG27" s="25">
        <f t="shared" si="20"/>
        <v>4</v>
      </c>
      <c r="AH27" s="24">
        <v>17</v>
      </c>
      <c r="AI27" s="2">
        <v>16</v>
      </c>
      <c r="AJ27" s="2">
        <v>1</v>
      </c>
      <c r="AK27" s="31">
        <f t="shared" si="21"/>
        <v>14446</v>
      </c>
      <c r="AL27" s="32">
        <f t="shared" si="22"/>
        <v>3</v>
      </c>
      <c r="AM27" s="24"/>
      <c r="AN27" s="2"/>
      <c r="AO27" s="2"/>
      <c r="AP27" s="31">
        <f t="shared" si="23"/>
        <v>100000</v>
      </c>
      <c r="AQ27" s="32">
        <f t="shared" si="24"/>
      </c>
      <c r="AR27" s="24"/>
      <c r="AS27" s="2"/>
      <c r="AT27" s="2"/>
      <c r="AU27" s="21">
        <f t="shared" si="25"/>
        <v>100000</v>
      </c>
      <c r="AV27" s="25">
        <v>1</v>
      </c>
      <c r="AW27" s="22">
        <v>18</v>
      </c>
      <c r="AX27" s="18">
        <v>15</v>
      </c>
      <c r="AY27" s="18">
        <v>1</v>
      </c>
      <c r="AZ27" s="3">
        <f t="shared" si="6"/>
        <v>17986</v>
      </c>
      <c r="BA27" s="23">
        <f t="shared" si="27"/>
        <v>1</v>
      </c>
      <c r="BB27" s="30">
        <f t="shared" si="7"/>
        <v>20058</v>
      </c>
      <c r="BC27" s="37">
        <f t="shared" si="28"/>
        <v>1</v>
      </c>
      <c r="BD27" s="34">
        <f t="shared" si="29"/>
        <v>10</v>
      </c>
      <c r="BE27" s="32">
        <f t="shared" si="30"/>
        <v>4</v>
      </c>
      <c r="BF27" s="35">
        <f t="shared" si="8"/>
        <v>30</v>
      </c>
      <c r="BG27" s="25">
        <f t="shared" si="31"/>
        <v>2</v>
      </c>
      <c r="BH27" s="1" t="s">
        <v>44</v>
      </c>
    </row>
    <row r="28" spans="1:60" ht="12.75">
      <c r="A28" s="41"/>
      <c r="B28" s="20">
        <v>5</v>
      </c>
      <c r="C28" s="27" t="s">
        <v>42</v>
      </c>
      <c r="D28" s="22">
        <v>13</v>
      </c>
      <c r="E28" s="18">
        <v>15</v>
      </c>
      <c r="F28" s="18">
        <v>15</v>
      </c>
      <c r="G28" s="3">
        <f t="shared" si="9"/>
        <v>47715</v>
      </c>
      <c r="H28" s="33">
        <f t="shared" si="10"/>
        <v>4</v>
      </c>
      <c r="I28" s="24">
        <v>13</v>
      </c>
      <c r="J28" s="2">
        <v>32</v>
      </c>
      <c r="K28" s="2"/>
      <c r="L28" s="31">
        <f t="shared" si="11"/>
        <v>1005</v>
      </c>
      <c r="M28" s="32">
        <v>2</v>
      </c>
      <c r="N28" s="24">
        <v>14</v>
      </c>
      <c r="O28" s="2">
        <v>11</v>
      </c>
      <c r="P28" s="2"/>
      <c r="Q28" s="21">
        <f t="shared" si="13"/>
        <v>3345</v>
      </c>
      <c r="R28" s="25">
        <f t="shared" si="14"/>
        <v>4</v>
      </c>
      <c r="S28" s="24">
        <v>14</v>
      </c>
      <c r="T28" s="2">
        <v>55</v>
      </c>
      <c r="U28" s="2"/>
      <c r="V28" s="31">
        <f t="shared" si="15"/>
        <v>5985</v>
      </c>
      <c r="W28" s="32">
        <f t="shared" si="16"/>
        <v>5</v>
      </c>
      <c r="X28" s="24">
        <v>15</v>
      </c>
      <c r="Y28" s="2">
        <v>33</v>
      </c>
      <c r="Z28" s="2"/>
      <c r="AA28" s="31">
        <f t="shared" si="17"/>
        <v>8265</v>
      </c>
      <c r="AB28" s="32">
        <f t="shared" si="18"/>
        <v>1</v>
      </c>
      <c r="AC28" s="24">
        <v>16</v>
      </c>
      <c r="AD28" s="2">
        <v>0</v>
      </c>
      <c r="AE28" s="2">
        <v>0</v>
      </c>
      <c r="AF28" s="21">
        <f t="shared" si="19"/>
        <v>9885</v>
      </c>
      <c r="AG28" s="25">
        <f t="shared" si="20"/>
        <v>3</v>
      </c>
      <c r="AH28" s="24">
        <v>17</v>
      </c>
      <c r="AI28" s="2">
        <v>16</v>
      </c>
      <c r="AJ28" s="2"/>
      <c r="AK28" s="31">
        <f t="shared" si="21"/>
        <v>14445</v>
      </c>
      <c r="AL28" s="32">
        <f t="shared" si="22"/>
        <v>2</v>
      </c>
      <c r="AM28" s="24"/>
      <c r="AN28" s="2"/>
      <c r="AO28" s="2"/>
      <c r="AP28" s="31">
        <f t="shared" si="23"/>
        <v>100000</v>
      </c>
      <c r="AQ28" s="32">
        <f t="shared" si="24"/>
      </c>
      <c r="AR28" s="24"/>
      <c r="AS28" s="2"/>
      <c r="AT28" s="2"/>
      <c r="AU28" s="21">
        <f t="shared" si="25"/>
        <v>100000</v>
      </c>
      <c r="AV28" s="25">
        <v>2</v>
      </c>
      <c r="AW28" s="22">
        <v>18</v>
      </c>
      <c r="AX28" s="18">
        <v>15</v>
      </c>
      <c r="AY28" s="18">
        <v>3</v>
      </c>
      <c r="AZ28" s="3">
        <f t="shared" si="6"/>
        <v>17988</v>
      </c>
      <c r="BA28" s="23">
        <f t="shared" si="27"/>
        <v>2</v>
      </c>
      <c r="BB28" s="30">
        <f t="shared" si="7"/>
        <v>20118</v>
      </c>
      <c r="BC28" s="37">
        <f t="shared" si="28"/>
        <v>2</v>
      </c>
      <c r="BD28" s="34">
        <f t="shared" si="29"/>
        <v>40</v>
      </c>
      <c r="BE28" s="32">
        <f t="shared" si="30"/>
        <v>1</v>
      </c>
      <c r="BF28" s="35">
        <f t="shared" si="8"/>
        <v>35</v>
      </c>
      <c r="BG28" s="25">
        <f t="shared" si="31"/>
        <v>1</v>
      </c>
      <c r="BH28" s="1" t="s">
        <v>53</v>
      </c>
    </row>
    <row r="29" spans="1:60" ht="12.75">
      <c r="A29" s="41"/>
      <c r="B29" s="20">
        <v>6</v>
      </c>
      <c r="C29" s="27" t="s">
        <v>9</v>
      </c>
      <c r="D29" s="22">
        <v>13</v>
      </c>
      <c r="E29" s="18">
        <v>16</v>
      </c>
      <c r="F29" s="18">
        <v>0</v>
      </c>
      <c r="G29" s="3">
        <f t="shared" si="9"/>
        <v>47760</v>
      </c>
      <c r="H29" s="33">
        <f t="shared" si="10"/>
        <v>7</v>
      </c>
      <c r="I29" s="24">
        <v>13</v>
      </c>
      <c r="J29" s="2">
        <v>33</v>
      </c>
      <c r="K29" s="2"/>
      <c r="L29" s="31">
        <f t="shared" si="11"/>
        <v>1020</v>
      </c>
      <c r="M29" s="32">
        <v>1</v>
      </c>
      <c r="N29" s="24"/>
      <c r="O29" s="2"/>
      <c r="P29" s="2"/>
      <c r="Q29" s="21">
        <f t="shared" si="13"/>
        <v>100000</v>
      </c>
      <c r="R29" s="25">
        <f t="shared" si="14"/>
      </c>
      <c r="S29" s="24">
        <v>14</v>
      </c>
      <c r="T29" s="2">
        <v>52</v>
      </c>
      <c r="U29" s="2"/>
      <c r="V29" s="31">
        <f t="shared" si="15"/>
        <v>5760</v>
      </c>
      <c r="W29" s="32">
        <f t="shared" si="16"/>
        <v>4</v>
      </c>
      <c r="X29" s="24"/>
      <c r="Y29" s="2"/>
      <c r="Z29" s="2"/>
      <c r="AA29" s="31">
        <f t="shared" si="17"/>
        <v>100000</v>
      </c>
      <c r="AB29" s="32">
        <f t="shared" si="18"/>
      </c>
      <c r="AC29" s="24">
        <v>15</v>
      </c>
      <c r="AD29" s="2">
        <v>54</v>
      </c>
      <c r="AE29" s="2"/>
      <c r="AF29" s="21">
        <f t="shared" si="19"/>
        <v>9480</v>
      </c>
      <c r="AG29" s="25">
        <f t="shared" si="20"/>
        <v>1</v>
      </c>
      <c r="AH29" s="24">
        <v>17</v>
      </c>
      <c r="AI29" s="2">
        <v>16</v>
      </c>
      <c r="AJ29" s="2"/>
      <c r="AK29" s="31">
        <f t="shared" si="21"/>
        <v>14400</v>
      </c>
      <c r="AL29" s="32">
        <f t="shared" si="22"/>
        <v>1</v>
      </c>
      <c r="AM29" s="24"/>
      <c r="AN29" s="2"/>
      <c r="AO29" s="2"/>
      <c r="AP29" s="31">
        <f t="shared" si="23"/>
        <v>100000</v>
      </c>
      <c r="AQ29" s="32">
        <f t="shared" si="24"/>
      </c>
      <c r="AR29" s="24"/>
      <c r="AS29" s="2"/>
      <c r="AT29" s="2"/>
      <c r="AU29" s="21">
        <f t="shared" si="25"/>
        <v>100000</v>
      </c>
      <c r="AV29" s="25">
        <v>3</v>
      </c>
      <c r="AW29" s="22">
        <v>18</v>
      </c>
      <c r="AX29" s="18">
        <v>15</v>
      </c>
      <c r="AY29" s="18">
        <v>50</v>
      </c>
      <c r="AZ29" s="3">
        <f t="shared" si="6"/>
        <v>17990</v>
      </c>
      <c r="BA29" s="23">
        <f t="shared" si="27"/>
        <v>3</v>
      </c>
      <c r="BB29" s="30">
        <f t="shared" si="7"/>
        <v>20147</v>
      </c>
      <c r="BC29" s="37">
        <f t="shared" si="28"/>
        <v>3</v>
      </c>
      <c r="BD29" s="34">
        <f t="shared" si="29"/>
        <v>40</v>
      </c>
      <c r="BE29" s="32">
        <f t="shared" si="30"/>
        <v>1</v>
      </c>
      <c r="BF29" s="35">
        <f t="shared" si="8"/>
        <v>30</v>
      </c>
      <c r="BG29" s="25">
        <f t="shared" si="31"/>
        <v>2</v>
      </c>
      <c r="BH29" s="1" t="s">
        <v>54</v>
      </c>
    </row>
    <row r="30" spans="1:60" ht="12.75">
      <c r="A30" s="41"/>
      <c r="B30" s="20">
        <v>7</v>
      </c>
      <c r="C30" s="27" t="s">
        <v>3</v>
      </c>
      <c r="D30" s="22">
        <v>1</v>
      </c>
      <c r="E30" s="18">
        <v>44</v>
      </c>
      <c r="F30" s="18">
        <v>0</v>
      </c>
      <c r="G30" s="3">
        <f t="shared" si="9"/>
        <v>6240</v>
      </c>
      <c r="H30" s="33">
        <f t="shared" si="10"/>
        <v>2</v>
      </c>
      <c r="I30" s="24">
        <v>2</v>
      </c>
      <c r="J30" s="2">
        <v>2</v>
      </c>
      <c r="K30" s="2"/>
      <c r="L30" s="31">
        <f t="shared" si="11"/>
        <v>1080</v>
      </c>
      <c r="M30" s="32">
        <v>6</v>
      </c>
      <c r="N30" s="24">
        <v>2</v>
      </c>
      <c r="O30" s="2">
        <v>28</v>
      </c>
      <c r="P30" s="2"/>
      <c r="Q30" s="21">
        <f t="shared" si="13"/>
        <v>2640</v>
      </c>
      <c r="R30" s="25">
        <f t="shared" si="14"/>
        <v>3</v>
      </c>
      <c r="S30" s="24">
        <v>3</v>
      </c>
      <c r="T30" s="2">
        <v>5</v>
      </c>
      <c r="U30" s="2"/>
      <c r="V30" s="31">
        <f t="shared" si="15"/>
        <v>4860</v>
      </c>
      <c r="W30" s="32">
        <f t="shared" si="16"/>
        <v>3</v>
      </c>
      <c r="X30" s="24"/>
      <c r="Y30" s="2"/>
      <c r="Z30" s="2"/>
      <c r="AA30" s="31">
        <f t="shared" si="17"/>
        <v>100000</v>
      </c>
      <c r="AB30" s="32">
        <v>3</v>
      </c>
      <c r="AC30" s="24"/>
      <c r="AD30" s="2"/>
      <c r="AE30" s="2"/>
      <c r="AF30" s="21">
        <f t="shared" si="19"/>
        <v>100000</v>
      </c>
      <c r="AG30" s="25">
        <v>5</v>
      </c>
      <c r="AH30" s="24">
        <v>6</v>
      </c>
      <c r="AI30" s="2">
        <v>36</v>
      </c>
      <c r="AJ30" s="2"/>
      <c r="AK30" s="31">
        <f t="shared" si="21"/>
        <v>17520</v>
      </c>
      <c r="AL30" s="32">
        <f t="shared" si="22"/>
        <v>6</v>
      </c>
      <c r="AM30" s="24"/>
      <c r="AN30" s="2"/>
      <c r="AO30" s="2"/>
      <c r="AP30" s="31">
        <f t="shared" si="23"/>
        <v>100000</v>
      </c>
      <c r="AQ30" s="32">
        <f t="shared" si="24"/>
      </c>
      <c r="AR30" s="24"/>
      <c r="AS30" s="2"/>
      <c r="AT30" s="2"/>
      <c r="AU30" s="21">
        <f t="shared" si="25"/>
        <v>100000</v>
      </c>
      <c r="AV30" s="25">
        <f t="shared" si="26"/>
      </c>
      <c r="AW30" s="22">
        <v>7</v>
      </c>
      <c r="AX30" s="18">
        <v>5</v>
      </c>
      <c r="AY30" s="18"/>
      <c r="AZ30" s="3">
        <f t="shared" si="6"/>
        <v>19260</v>
      </c>
      <c r="BA30" s="23">
        <v>4</v>
      </c>
      <c r="BB30" s="30">
        <f t="shared" si="7"/>
        <v>22601</v>
      </c>
      <c r="BC30" s="37">
        <f t="shared" si="28"/>
        <v>5</v>
      </c>
      <c r="BD30" s="34">
        <f t="shared" si="29"/>
        <v>10</v>
      </c>
      <c r="BE30" s="32">
        <f t="shared" si="30"/>
        <v>4</v>
      </c>
      <c r="BF30" s="35">
        <f t="shared" si="8"/>
        <v>5</v>
      </c>
      <c r="BG30" s="25">
        <f t="shared" si="31"/>
        <v>6</v>
      </c>
      <c r="BH30" s="1" t="s">
        <v>55</v>
      </c>
    </row>
    <row r="31" spans="1:60" ht="12.75">
      <c r="A31" s="41"/>
      <c r="B31" s="20">
        <v>8</v>
      </c>
      <c r="C31" s="27" t="s">
        <v>13</v>
      </c>
      <c r="D31" s="22">
        <v>13</v>
      </c>
      <c r="E31" s="18">
        <v>15</v>
      </c>
      <c r="F31" s="18">
        <v>40</v>
      </c>
      <c r="G31" s="3">
        <f t="shared" si="9"/>
        <v>47740</v>
      </c>
      <c r="H31" s="33">
        <f t="shared" si="10"/>
        <v>6</v>
      </c>
      <c r="I31" s="24">
        <v>13</v>
      </c>
      <c r="J31" s="2">
        <v>34</v>
      </c>
      <c r="K31" s="2"/>
      <c r="L31" s="31">
        <f t="shared" si="11"/>
        <v>1100</v>
      </c>
      <c r="M31" s="32">
        <f t="shared" si="12"/>
        <v>5</v>
      </c>
      <c r="N31" s="24">
        <v>13</v>
      </c>
      <c r="O31" s="2">
        <v>59</v>
      </c>
      <c r="P31" s="2">
        <v>30</v>
      </c>
      <c r="Q31" s="21">
        <f t="shared" si="13"/>
        <v>2630</v>
      </c>
      <c r="R31" s="25">
        <f t="shared" si="14"/>
        <v>2</v>
      </c>
      <c r="S31" s="24">
        <v>14</v>
      </c>
      <c r="T31" s="2">
        <v>30</v>
      </c>
      <c r="U31" s="2">
        <v>10</v>
      </c>
      <c r="V31" s="31">
        <f t="shared" si="15"/>
        <v>4470</v>
      </c>
      <c r="W31" s="32">
        <v>2</v>
      </c>
      <c r="X31" s="24">
        <v>15</v>
      </c>
      <c r="Y31" s="2">
        <v>50</v>
      </c>
      <c r="Z31" s="2"/>
      <c r="AA31" s="31">
        <f t="shared" si="17"/>
        <v>9260</v>
      </c>
      <c r="AB31" s="32">
        <v>5</v>
      </c>
      <c r="AC31" s="24">
        <v>16</v>
      </c>
      <c r="AD31" s="2">
        <v>30</v>
      </c>
      <c r="AE31" s="2"/>
      <c r="AF31" s="21">
        <f t="shared" si="19"/>
        <v>11660</v>
      </c>
      <c r="AG31" s="25">
        <v>6</v>
      </c>
      <c r="AH31" s="24">
        <v>18</v>
      </c>
      <c r="AI31" s="2">
        <v>7</v>
      </c>
      <c r="AJ31" s="2">
        <v>30</v>
      </c>
      <c r="AK31" s="31">
        <f t="shared" si="21"/>
        <v>17510</v>
      </c>
      <c r="AL31" s="32">
        <f t="shared" si="22"/>
        <v>4</v>
      </c>
      <c r="AM31" s="24"/>
      <c r="AN31" s="2"/>
      <c r="AO31" s="2"/>
      <c r="AP31" s="31">
        <f t="shared" si="23"/>
        <v>100000</v>
      </c>
      <c r="AQ31" s="32">
        <f t="shared" si="24"/>
      </c>
      <c r="AR31" s="24"/>
      <c r="AS31" s="2"/>
      <c r="AT31" s="2"/>
      <c r="AU31" s="21">
        <f t="shared" si="25"/>
        <v>100000</v>
      </c>
      <c r="AV31" s="25">
        <f t="shared" si="26"/>
      </c>
      <c r="AW31" s="22"/>
      <c r="AX31" s="18"/>
      <c r="AY31" s="18"/>
      <c r="AZ31" s="3">
        <f t="shared" si="6"/>
        <v>100000</v>
      </c>
      <c r="BA31" s="23">
        <v>5</v>
      </c>
      <c r="BB31" s="30">
        <f t="shared" si="7"/>
        <v>200000</v>
      </c>
      <c r="BC31" s="37">
        <f t="shared" si="28"/>
      </c>
      <c r="BD31" s="34">
        <f t="shared" si="29"/>
        <v>10</v>
      </c>
      <c r="BE31" s="32">
        <f t="shared" si="30"/>
        <v>4</v>
      </c>
      <c r="BF31" s="35">
        <f t="shared" si="8"/>
        <v>10</v>
      </c>
      <c r="BG31" s="25">
        <f t="shared" si="31"/>
        <v>5</v>
      </c>
      <c r="BH31" s="1" t="s">
        <v>57</v>
      </c>
    </row>
    <row r="32" spans="1:59" ht="12.75">
      <c r="A32" s="41"/>
      <c r="B32" s="20">
        <v>9</v>
      </c>
      <c r="C32" s="27"/>
      <c r="D32" s="22"/>
      <c r="E32" s="18"/>
      <c r="F32" s="18"/>
      <c r="G32" s="3">
        <f t="shared" si="9"/>
        <v>0</v>
      </c>
      <c r="H32" s="33">
        <f t="shared" si="10"/>
      </c>
      <c r="I32" s="24"/>
      <c r="J32" s="2"/>
      <c r="K32" s="2"/>
      <c r="L32" s="31">
        <f t="shared" si="11"/>
        <v>100000</v>
      </c>
      <c r="M32" s="32">
        <f t="shared" si="12"/>
      </c>
      <c r="N32" s="24"/>
      <c r="O32" s="2"/>
      <c r="P32" s="2"/>
      <c r="Q32" s="21">
        <f t="shared" si="13"/>
        <v>100000</v>
      </c>
      <c r="R32" s="25">
        <f t="shared" si="14"/>
      </c>
      <c r="S32" s="24"/>
      <c r="T32" s="2"/>
      <c r="U32" s="2"/>
      <c r="V32" s="31">
        <f t="shared" si="15"/>
        <v>100000</v>
      </c>
      <c r="W32" s="32">
        <f t="shared" si="16"/>
      </c>
      <c r="X32" s="24"/>
      <c r="Y32" s="2"/>
      <c r="Z32" s="2"/>
      <c r="AA32" s="31">
        <f t="shared" si="17"/>
        <v>100000</v>
      </c>
      <c r="AB32" s="32">
        <f t="shared" si="18"/>
      </c>
      <c r="AC32" s="24"/>
      <c r="AD32" s="2"/>
      <c r="AE32" s="2"/>
      <c r="AF32" s="21">
        <f t="shared" si="19"/>
        <v>100000</v>
      </c>
      <c r="AG32" s="25">
        <f t="shared" si="20"/>
      </c>
      <c r="AH32" s="24"/>
      <c r="AI32" s="2"/>
      <c r="AJ32" s="2"/>
      <c r="AK32" s="31">
        <f t="shared" si="21"/>
        <v>100000</v>
      </c>
      <c r="AL32" s="32">
        <f t="shared" si="22"/>
      </c>
      <c r="AM32" s="24"/>
      <c r="AN32" s="2"/>
      <c r="AO32" s="2"/>
      <c r="AP32" s="31">
        <f t="shared" si="23"/>
        <v>100000</v>
      </c>
      <c r="AQ32" s="32">
        <f t="shared" si="24"/>
      </c>
      <c r="AR32" s="24"/>
      <c r="AS32" s="2"/>
      <c r="AT32" s="2"/>
      <c r="AU32" s="21">
        <f t="shared" si="25"/>
        <v>100000</v>
      </c>
      <c r="AV32" s="25">
        <f t="shared" si="26"/>
      </c>
      <c r="AW32" s="22"/>
      <c r="AX32" s="18"/>
      <c r="AY32" s="18"/>
      <c r="AZ32" s="3">
        <f t="shared" si="6"/>
        <v>100000</v>
      </c>
      <c r="BA32" s="23">
        <f t="shared" si="27"/>
      </c>
      <c r="BB32" s="30">
        <f t="shared" si="7"/>
        <v>200000</v>
      </c>
      <c r="BC32" s="37">
        <f t="shared" si="28"/>
      </c>
      <c r="BD32" s="34">
        <f t="shared" si="29"/>
        <v>0</v>
      </c>
      <c r="BE32" s="32">
        <f t="shared" si="30"/>
      </c>
      <c r="BF32" s="35">
        <f t="shared" si="8"/>
        <v>0</v>
      </c>
      <c r="BG32" s="25">
        <f t="shared" si="31"/>
      </c>
    </row>
    <row r="33" spans="1:59" ht="12.75">
      <c r="A33" s="41"/>
      <c r="B33" s="20">
        <v>10</v>
      </c>
      <c r="C33" s="28"/>
      <c r="D33" s="22"/>
      <c r="E33" s="18"/>
      <c r="F33" s="18"/>
      <c r="G33" s="3">
        <f t="shared" si="9"/>
        <v>0</v>
      </c>
      <c r="H33" s="33">
        <f t="shared" si="10"/>
      </c>
      <c r="I33" s="24"/>
      <c r="J33" s="2"/>
      <c r="K33" s="2"/>
      <c r="L33" s="31">
        <f t="shared" si="11"/>
        <v>100000</v>
      </c>
      <c r="M33" s="32">
        <f t="shared" si="12"/>
      </c>
      <c r="N33" s="24"/>
      <c r="O33" s="2"/>
      <c r="P33" s="2"/>
      <c r="Q33" s="21">
        <f t="shared" si="13"/>
        <v>100000</v>
      </c>
      <c r="R33" s="25">
        <f t="shared" si="14"/>
      </c>
      <c r="S33" s="24"/>
      <c r="T33" s="2"/>
      <c r="U33" s="2"/>
      <c r="V33" s="31">
        <f t="shared" si="15"/>
        <v>100000</v>
      </c>
      <c r="W33" s="32">
        <f t="shared" si="16"/>
      </c>
      <c r="X33" s="24"/>
      <c r="Y33" s="2"/>
      <c r="Z33" s="2"/>
      <c r="AA33" s="31">
        <f t="shared" si="17"/>
        <v>100000</v>
      </c>
      <c r="AB33" s="32">
        <f t="shared" si="18"/>
      </c>
      <c r="AC33" s="24"/>
      <c r="AD33" s="2"/>
      <c r="AE33" s="2"/>
      <c r="AF33" s="21">
        <f t="shared" si="19"/>
        <v>100000</v>
      </c>
      <c r="AG33" s="25">
        <f t="shared" si="20"/>
      </c>
      <c r="AH33" s="24"/>
      <c r="AI33" s="2"/>
      <c r="AJ33" s="2"/>
      <c r="AK33" s="31">
        <f t="shared" si="21"/>
        <v>100000</v>
      </c>
      <c r="AL33" s="32">
        <f t="shared" si="22"/>
      </c>
      <c r="AM33" s="24"/>
      <c r="AN33" s="2"/>
      <c r="AO33" s="2"/>
      <c r="AP33" s="31">
        <f t="shared" si="23"/>
        <v>100000</v>
      </c>
      <c r="AQ33" s="32">
        <f t="shared" si="24"/>
      </c>
      <c r="AR33" s="24"/>
      <c r="AS33" s="2"/>
      <c r="AT33" s="2"/>
      <c r="AU33" s="21">
        <f t="shared" si="25"/>
        <v>100000</v>
      </c>
      <c r="AV33" s="25">
        <f t="shared" si="26"/>
      </c>
      <c r="AW33" s="22"/>
      <c r="AX33" s="18"/>
      <c r="AY33" s="18"/>
      <c r="AZ33" s="3">
        <f t="shared" si="6"/>
        <v>100000</v>
      </c>
      <c r="BA33" s="23">
        <f t="shared" si="27"/>
      </c>
      <c r="BB33" s="30">
        <f t="shared" si="7"/>
        <v>200000</v>
      </c>
      <c r="BC33" s="37">
        <f t="shared" si="28"/>
      </c>
      <c r="BD33" s="34">
        <f t="shared" si="29"/>
        <v>0</v>
      </c>
      <c r="BE33" s="32">
        <f t="shared" si="30"/>
      </c>
      <c r="BF33" s="35">
        <f t="shared" si="8"/>
        <v>0</v>
      </c>
      <c r="BG33" s="25">
        <f t="shared" si="31"/>
      </c>
    </row>
    <row r="34" spans="1:59" ht="12.75">
      <c r="A34" s="41"/>
      <c r="B34" s="20">
        <v>11</v>
      </c>
      <c r="C34" s="28"/>
      <c r="D34" s="22"/>
      <c r="E34" s="18"/>
      <c r="F34" s="18"/>
      <c r="G34" s="3">
        <f t="shared" si="9"/>
        <v>0</v>
      </c>
      <c r="H34" s="33">
        <f t="shared" si="10"/>
      </c>
      <c r="I34" s="24"/>
      <c r="J34" s="2"/>
      <c r="K34" s="2"/>
      <c r="L34" s="31">
        <f t="shared" si="11"/>
        <v>100000</v>
      </c>
      <c r="M34" s="32">
        <f t="shared" si="12"/>
      </c>
      <c r="N34" s="24"/>
      <c r="O34" s="2"/>
      <c r="P34" s="2"/>
      <c r="Q34" s="21">
        <f t="shared" si="13"/>
        <v>100000</v>
      </c>
      <c r="R34" s="25">
        <f t="shared" si="14"/>
      </c>
      <c r="S34" s="24"/>
      <c r="T34" s="2"/>
      <c r="U34" s="2"/>
      <c r="V34" s="31">
        <f t="shared" si="15"/>
        <v>100000</v>
      </c>
      <c r="W34" s="32">
        <f t="shared" si="16"/>
      </c>
      <c r="X34" s="24"/>
      <c r="Y34" s="2"/>
      <c r="Z34" s="2"/>
      <c r="AA34" s="31">
        <f t="shared" si="17"/>
        <v>100000</v>
      </c>
      <c r="AB34" s="32">
        <f t="shared" si="18"/>
      </c>
      <c r="AC34" s="24"/>
      <c r="AD34" s="2"/>
      <c r="AE34" s="2"/>
      <c r="AF34" s="21">
        <f t="shared" si="19"/>
        <v>100000</v>
      </c>
      <c r="AG34" s="25">
        <f t="shared" si="20"/>
      </c>
      <c r="AH34" s="24"/>
      <c r="AI34" s="2"/>
      <c r="AJ34" s="2"/>
      <c r="AK34" s="31">
        <f t="shared" si="21"/>
        <v>100000</v>
      </c>
      <c r="AL34" s="32">
        <f t="shared" si="22"/>
      </c>
      <c r="AM34" s="24"/>
      <c r="AN34" s="2"/>
      <c r="AO34" s="2"/>
      <c r="AP34" s="31">
        <f t="shared" si="23"/>
        <v>100000</v>
      </c>
      <c r="AQ34" s="32">
        <f t="shared" si="24"/>
      </c>
      <c r="AR34" s="24"/>
      <c r="AS34" s="2"/>
      <c r="AT34" s="2"/>
      <c r="AU34" s="21">
        <f t="shared" si="25"/>
        <v>100000</v>
      </c>
      <c r="AV34" s="25">
        <f t="shared" si="26"/>
      </c>
      <c r="AW34" s="22"/>
      <c r="AX34" s="18"/>
      <c r="AY34" s="18"/>
      <c r="AZ34" s="3">
        <f t="shared" si="6"/>
        <v>100000</v>
      </c>
      <c r="BA34" s="23">
        <f t="shared" si="27"/>
      </c>
      <c r="BB34" s="30">
        <f t="shared" si="7"/>
        <v>200000</v>
      </c>
      <c r="BC34" s="37">
        <f t="shared" si="28"/>
      </c>
      <c r="BD34" s="34">
        <f t="shared" si="29"/>
        <v>0</v>
      </c>
      <c r="BE34" s="32">
        <f t="shared" si="30"/>
      </c>
      <c r="BF34" s="35">
        <f t="shared" si="8"/>
        <v>0</v>
      </c>
      <c r="BG34" s="25">
        <f t="shared" si="31"/>
      </c>
    </row>
    <row r="35" spans="1:59" ht="12.75">
      <c r="A35" s="41"/>
      <c r="B35" s="20">
        <v>12</v>
      </c>
      <c r="C35" s="27"/>
      <c r="D35" s="22"/>
      <c r="E35" s="18"/>
      <c r="F35" s="18"/>
      <c r="G35" s="3">
        <f t="shared" si="9"/>
        <v>0</v>
      </c>
      <c r="H35" s="33">
        <f t="shared" si="10"/>
      </c>
      <c r="I35" s="24"/>
      <c r="J35" s="2"/>
      <c r="K35" s="2"/>
      <c r="L35" s="31">
        <f t="shared" si="11"/>
        <v>100000</v>
      </c>
      <c r="M35" s="32">
        <f t="shared" si="12"/>
      </c>
      <c r="N35" s="24"/>
      <c r="O35" s="2"/>
      <c r="P35" s="2"/>
      <c r="Q35" s="21">
        <f t="shared" si="13"/>
        <v>100000</v>
      </c>
      <c r="R35" s="25">
        <f t="shared" si="14"/>
      </c>
      <c r="S35" s="24"/>
      <c r="T35" s="2"/>
      <c r="U35" s="2"/>
      <c r="V35" s="31">
        <f t="shared" si="15"/>
        <v>100000</v>
      </c>
      <c r="W35" s="32">
        <f t="shared" si="16"/>
      </c>
      <c r="X35" s="24"/>
      <c r="Y35" s="2"/>
      <c r="Z35" s="2"/>
      <c r="AA35" s="31">
        <f t="shared" si="17"/>
        <v>100000</v>
      </c>
      <c r="AB35" s="32">
        <f t="shared" si="18"/>
      </c>
      <c r="AC35" s="24"/>
      <c r="AD35" s="2"/>
      <c r="AE35" s="2"/>
      <c r="AF35" s="21">
        <f t="shared" si="19"/>
        <v>100000</v>
      </c>
      <c r="AG35" s="25">
        <f t="shared" si="20"/>
      </c>
      <c r="AH35" s="24"/>
      <c r="AI35" s="2"/>
      <c r="AJ35" s="2"/>
      <c r="AK35" s="31">
        <f t="shared" si="21"/>
        <v>100000</v>
      </c>
      <c r="AL35" s="32">
        <f t="shared" si="22"/>
      </c>
      <c r="AM35" s="24"/>
      <c r="AN35" s="2"/>
      <c r="AO35" s="2"/>
      <c r="AP35" s="31">
        <f t="shared" si="23"/>
        <v>100000</v>
      </c>
      <c r="AQ35" s="32">
        <f t="shared" si="24"/>
      </c>
      <c r="AR35" s="24"/>
      <c r="AS35" s="2"/>
      <c r="AT35" s="2"/>
      <c r="AU35" s="21">
        <f t="shared" si="25"/>
        <v>100000</v>
      </c>
      <c r="AV35" s="25">
        <f t="shared" si="26"/>
      </c>
      <c r="AW35" s="22"/>
      <c r="AX35" s="18"/>
      <c r="AY35" s="18"/>
      <c r="AZ35" s="3">
        <f t="shared" si="6"/>
        <v>100000</v>
      </c>
      <c r="BA35" s="23">
        <f t="shared" si="27"/>
      </c>
      <c r="BB35" s="30">
        <f t="shared" si="7"/>
        <v>200000</v>
      </c>
      <c r="BC35" s="37">
        <f t="shared" si="28"/>
      </c>
      <c r="BD35" s="34">
        <f t="shared" si="29"/>
        <v>0</v>
      </c>
      <c r="BE35" s="32">
        <f t="shared" si="30"/>
      </c>
      <c r="BF35" s="35">
        <f t="shared" si="8"/>
        <v>0</v>
      </c>
      <c r="BG35" s="25">
        <f t="shared" si="31"/>
      </c>
    </row>
    <row r="36" spans="1:59" ht="12.75">
      <c r="A36" s="41"/>
      <c r="B36" s="20">
        <v>13</v>
      </c>
      <c r="C36" s="27"/>
      <c r="D36" s="22"/>
      <c r="E36" s="18"/>
      <c r="F36" s="18"/>
      <c r="G36" s="3">
        <f t="shared" si="9"/>
        <v>0</v>
      </c>
      <c r="H36" s="33">
        <f t="shared" si="10"/>
      </c>
      <c r="I36" s="24"/>
      <c r="J36" s="2"/>
      <c r="K36" s="2"/>
      <c r="L36" s="31">
        <f t="shared" si="11"/>
        <v>100000</v>
      </c>
      <c r="M36" s="32">
        <f t="shared" si="12"/>
      </c>
      <c r="N36" s="24"/>
      <c r="O36" s="2"/>
      <c r="P36" s="2"/>
      <c r="Q36" s="21">
        <f t="shared" si="13"/>
        <v>100000</v>
      </c>
      <c r="R36" s="25">
        <f t="shared" si="14"/>
      </c>
      <c r="S36" s="24"/>
      <c r="T36" s="2"/>
      <c r="U36" s="2"/>
      <c r="V36" s="31">
        <f t="shared" si="15"/>
        <v>100000</v>
      </c>
      <c r="W36" s="32">
        <f t="shared" si="16"/>
      </c>
      <c r="X36" s="24"/>
      <c r="Y36" s="2"/>
      <c r="Z36" s="2"/>
      <c r="AA36" s="31">
        <f t="shared" si="17"/>
        <v>100000</v>
      </c>
      <c r="AB36" s="32">
        <f t="shared" si="18"/>
      </c>
      <c r="AC36" s="24"/>
      <c r="AD36" s="2"/>
      <c r="AE36" s="2"/>
      <c r="AF36" s="21">
        <f t="shared" si="19"/>
        <v>100000</v>
      </c>
      <c r="AG36" s="25">
        <f t="shared" si="20"/>
      </c>
      <c r="AH36" s="24"/>
      <c r="AI36" s="2"/>
      <c r="AJ36" s="2"/>
      <c r="AK36" s="31">
        <f t="shared" si="21"/>
        <v>100000</v>
      </c>
      <c r="AL36" s="32">
        <f t="shared" si="22"/>
      </c>
      <c r="AM36" s="24"/>
      <c r="AN36" s="2"/>
      <c r="AO36" s="2"/>
      <c r="AP36" s="31">
        <f t="shared" si="23"/>
        <v>100000</v>
      </c>
      <c r="AQ36" s="32">
        <f t="shared" si="24"/>
      </c>
      <c r="AR36" s="24"/>
      <c r="AS36" s="2"/>
      <c r="AT36" s="2"/>
      <c r="AU36" s="21">
        <f t="shared" si="25"/>
        <v>100000</v>
      </c>
      <c r="AV36" s="25">
        <f t="shared" si="26"/>
      </c>
      <c r="AW36" s="22"/>
      <c r="AX36" s="18"/>
      <c r="AY36" s="18"/>
      <c r="AZ36" s="3">
        <f t="shared" si="6"/>
        <v>100000</v>
      </c>
      <c r="BA36" s="23">
        <f t="shared" si="27"/>
      </c>
      <c r="BB36" s="30">
        <f t="shared" si="7"/>
        <v>200000</v>
      </c>
      <c r="BC36" s="37">
        <f t="shared" si="28"/>
      </c>
      <c r="BD36" s="34">
        <f t="shared" si="29"/>
        <v>0</v>
      </c>
      <c r="BE36" s="32">
        <f t="shared" si="30"/>
      </c>
      <c r="BF36" s="35">
        <f t="shared" si="8"/>
        <v>0</v>
      </c>
      <c r="BG36" s="25">
        <f t="shared" si="31"/>
      </c>
    </row>
    <row r="37" spans="1:59" ht="12.75">
      <c r="A37" s="41"/>
      <c r="B37" s="20">
        <v>14</v>
      </c>
      <c r="C37" s="27"/>
      <c r="D37" s="22"/>
      <c r="E37" s="18"/>
      <c r="F37" s="18"/>
      <c r="G37" s="3">
        <f t="shared" si="9"/>
        <v>0</v>
      </c>
      <c r="H37" s="33">
        <f t="shared" si="10"/>
      </c>
      <c r="I37" s="24"/>
      <c r="J37" s="2"/>
      <c r="K37" s="2"/>
      <c r="L37" s="31">
        <f t="shared" si="11"/>
        <v>100000</v>
      </c>
      <c r="M37" s="32">
        <f t="shared" si="12"/>
      </c>
      <c r="N37" s="24"/>
      <c r="O37" s="2"/>
      <c r="P37" s="2"/>
      <c r="Q37" s="21">
        <f t="shared" si="13"/>
        <v>100000</v>
      </c>
      <c r="R37" s="25">
        <f t="shared" si="14"/>
      </c>
      <c r="S37" s="24"/>
      <c r="T37" s="2"/>
      <c r="U37" s="2"/>
      <c r="V37" s="31">
        <f t="shared" si="15"/>
        <v>100000</v>
      </c>
      <c r="W37" s="32">
        <f t="shared" si="16"/>
      </c>
      <c r="X37" s="24"/>
      <c r="Y37" s="2"/>
      <c r="Z37" s="2"/>
      <c r="AA37" s="31">
        <f t="shared" si="17"/>
        <v>100000</v>
      </c>
      <c r="AB37" s="32">
        <f t="shared" si="18"/>
      </c>
      <c r="AC37" s="24"/>
      <c r="AD37" s="2"/>
      <c r="AE37" s="2"/>
      <c r="AF37" s="21">
        <f t="shared" si="19"/>
        <v>100000</v>
      </c>
      <c r="AG37" s="25">
        <f t="shared" si="20"/>
      </c>
      <c r="AH37" s="24"/>
      <c r="AI37" s="2"/>
      <c r="AJ37" s="2"/>
      <c r="AK37" s="31">
        <f t="shared" si="21"/>
        <v>100000</v>
      </c>
      <c r="AL37" s="32">
        <f t="shared" si="22"/>
      </c>
      <c r="AM37" s="24"/>
      <c r="AN37" s="2"/>
      <c r="AO37" s="2"/>
      <c r="AP37" s="31">
        <f t="shared" si="23"/>
        <v>100000</v>
      </c>
      <c r="AQ37" s="32">
        <f t="shared" si="24"/>
      </c>
      <c r="AR37" s="24"/>
      <c r="AS37" s="2"/>
      <c r="AT37" s="2"/>
      <c r="AU37" s="21">
        <f t="shared" si="25"/>
        <v>100000</v>
      </c>
      <c r="AV37" s="25">
        <f t="shared" si="26"/>
      </c>
      <c r="AW37" s="22"/>
      <c r="AX37" s="18"/>
      <c r="AY37" s="18"/>
      <c r="AZ37" s="3">
        <f t="shared" si="6"/>
        <v>100000</v>
      </c>
      <c r="BA37" s="23">
        <f t="shared" si="27"/>
      </c>
      <c r="BB37" s="30">
        <f t="shared" si="7"/>
        <v>200000</v>
      </c>
      <c r="BC37" s="37">
        <f t="shared" si="28"/>
      </c>
      <c r="BD37" s="34">
        <f t="shared" si="29"/>
        <v>0</v>
      </c>
      <c r="BE37" s="32">
        <f t="shared" si="30"/>
      </c>
      <c r="BF37" s="35">
        <f t="shared" si="8"/>
        <v>0</v>
      </c>
      <c r="BG37" s="25">
        <f t="shared" si="31"/>
      </c>
    </row>
    <row r="38" spans="1:59" ht="12.75">
      <c r="A38" s="41"/>
      <c r="B38" s="20">
        <v>15</v>
      </c>
      <c r="C38" s="27"/>
      <c r="D38" s="22"/>
      <c r="E38" s="18"/>
      <c r="F38" s="18"/>
      <c r="G38" s="3">
        <f t="shared" si="9"/>
        <v>0</v>
      </c>
      <c r="H38" s="33">
        <f t="shared" si="10"/>
      </c>
      <c r="I38" s="24"/>
      <c r="J38" s="2"/>
      <c r="K38" s="2"/>
      <c r="L38" s="31">
        <f t="shared" si="11"/>
        <v>100000</v>
      </c>
      <c r="M38" s="32">
        <f t="shared" si="12"/>
      </c>
      <c r="N38" s="24"/>
      <c r="O38" s="2"/>
      <c r="P38" s="2"/>
      <c r="Q38" s="21">
        <f t="shared" si="13"/>
        <v>100000</v>
      </c>
      <c r="R38" s="25">
        <f t="shared" si="14"/>
      </c>
      <c r="S38" s="24"/>
      <c r="T38" s="2"/>
      <c r="U38" s="2"/>
      <c r="V38" s="31">
        <f t="shared" si="15"/>
        <v>100000</v>
      </c>
      <c r="W38" s="32">
        <f t="shared" si="16"/>
      </c>
      <c r="X38" s="24"/>
      <c r="Y38" s="2"/>
      <c r="Z38" s="2"/>
      <c r="AA38" s="31">
        <f t="shared" si="17"/>
        <v>100000</v>
      </c>
      <c r="AB38" s="32">
        <f t="shared" si="18"/>
      </c>
      <c r="AC38" s="24"/>
      <c r="AD38" s="2"/>
      <c r="AE38" s="2"/>
      <c r="AF38" s="21">
        <f t="shared" si="19"/>
        <v>100000</v>
      </c>
      <c r="AG38" s="25">
        <f t="shared" si="20"/>
      </c>
      <c r="AH38" s="24"/>
      <c r="AI38" s="2"/>
      <c r="AJ38" s="2"/>
      <c r="AK38" s="31">
        <f t="shared" si="21"/>
        <v>100000</v>
      </c>
      <c r="AL38" s="32">
        <f t="shared" si="22"/>
      </c>
      <c r="AM38" s="24"/>
      <c r="AN38" s="2"/>
      <c r="AO38" s="2"/>
      <c r="AP38" s="31">
        <f t="shared" si="23"/>
        <v>100000</v>
      </c>
      <c r="AQ38" s="32">
        <f t="shared" si="24"/>
      </c>
      <c r="AR38" s="24"/>
      <c r="AS38" s="2"/>
      <c r="AT38" s="2"/>
      <c r="AU38" s="21">
        <f t="shared" si="25"/>
        <v>100000</v>
      </c>
      <c r="AV38" s="25">
        <f t="shared" si="26"/>
      </c>
      <c r="AW38" s="22"/>
      <c r="AX38" s="18"/>
      <c r="AY38" s="18"/>
      <c r="AZ38" s="3">
        <f t="shared" si="6"/>
        <v>100000</v>
      </c>
      <c r="BA38" s="23">
        <f t="shared" si="27"/>
      </c>
      <c r="BB38" s="30">
        <f t="shared" si="7"/>
        <v>200000</v>
      </c>
      <c r="BC38" s="37">
        <f t="shared" si="28"/>
      </c>
      <c r="BD38" s="34">
        <f t="shared" si="29"/>
        <v>0</v>
      </c>
      <c r="BE38" s="32">
        <f t="shared" si="30"/>
      </c>
      <c r="BF38" s="35">
        <f t="shared" si="8"/>
        <v>0</v>
      </c>
      <c r="BG38" s="25">
        <f t="shared" si="31"/>
      </c>
    </row>
    <row r="39" spans="1:59" ht="12.75">
      <c r="A39" s="41"/>
      <c r="B39" s="20">
        <v>16</v>
      </c>
      <c r="C39" s="27"/>
      <c r="D39" s="22"/>
      <c r="E39" s="18"/>
      <c r="F39" s="18"/>
      <c r="G39" s="3">
        <f t="shared" si="9"/>
        <v>0</v>
      </c>
      <c r="H39" s="33">
        <f t="shared" si="10"/>
      </c>
      <c r="I39" s="24"/>
      <c r="J39" s="2"/>
      <c r="K39" s="2"/>
      <c r="L39" s="31">
        <f t="shared" si="11"/>
        <v>100000</v>
      </c>
      <c r="M39" s="32">
        <f t="shared" si="12"/>
      </c>
      <c r="N39" s="24"/>
      <c r="O39" s="2"/>
      <c r="P39" s="2"/>
      <c r="Q39" s="21">
        <f t="shared" si="13"/>
        <v>100000</v>
      </c>
      <c r="R39" s="25">
        <f t="shared" si="14"/>
      </c>
      <c r="S39" s="24"/>
      <c r="T39" s="2"/>
      <c r="U39" s="2"/>
      <c r="V39" s="31">
        <f t="shared" si="15"/>
        <v>100000</v>
      </c>
      <c r="W39" s="32">
        <f t="shared" si="16"/>
      </c>
      <c r="X39" s="24"/>
      <c r="Y39" s="2"/>
      <c r="Z39" s="2"/>
      <c r="AA39" s="31">
        <f t="shared" si="17"/>
        <v>100000</v>
      </c>
      <c r="AB39" s="32">
        <f t="shared" si="18"/>
      </c>
      <c r="AC39" s="24"/>
      <c r="AD39" s="2"/>
      <c r="AE39" s="2"/>
      <c r="AF39" s="21">
        <f t="shared" si="19"/>
        <v>100000</v>
      </c>
      <c r="AG39" s="25">
        <f t="shared" si="20"/>
      </c>
      <c r="AH39" s="24"/>
      <c r="AI39" s="2"/>
      <c r="AJ39" s="2"/>
      <c r="AK39" s="31">
        <f t="shared" si="21"/>
        <v>100000</v>
      </c>
      <c r="AL39" s="32">
        <f t="shared" si="22"/>
      </c>
      <c r="AM39" s="24"/>
      <c r="AN39" s="2"/>
      <c r="AO39" s="2"/>
      <c r="AP39" s="31">
        <f t="shared" si="23"/>
        <v>100000</v>
      </c>
      <c r="AQ39" s="32">
        <f t="shared" si="24"/>
      </c>
      <c r="AR39" s="24"/>
      <c r="AS39" s="2"/>
      <c r="AT39" s="2"/>
      <c r="AU39" s="21">
        <f t="shared" si="25"/>
        <v>100000</v>
      </c>
      <c r="AV39" s="25">
        <f t="shared" si="26"/>
      </c>
      <c r="AW39" s="22"/>
      <c r="AX39" s="18"/>
      <c r="AY39" s="18"/>
      <c r="AZ39" s="3">
        <f t="shared" si="6"/>
        <v>100000</v>
      </c>
      <c r="BA39" s="23">
        <f t="shared" si="27"/>
      </c>
      <c r="BB39" s="30">
        <f t="shared" si="7"/>
        <v>200000</v>
      </c>
      <c r="BC39" s="37">
        <f t="shared" si="28"/>
      </c>
      <c r="BD39" s="34">
        <f t="shared" si="29"/>
        <v>0</v>
      </c>
      <c r="BE39" s="32">
        <f t="shared" si="30"/>
      </c>
      <c r="BF39" s="35">
        <f t="shared" si="8"/>
        <v>0</v>
      </c>
      <c r="BG39" s="25">
        <f t="shared" si="31"/>
      </c>
    </row>
    <row r="40" spans="1:59" ht="12.75">
      <c r="A40" s="41"/>
      <c r="B40" s="20">
        <v>17</v>
      </c>
      <c r="C40" s="27"/>
      <c r="D40" s="22"/>
      <c r="E40" s="18"/>
      <c r="F40" s="18"/>
      <c r="G40" s="3">
        <f t="shared" si="9"/>
        <v>0</v>
      </c>
      <c r="H40" s="33">
        <f t="shared" si="10"/>
      </c>
      <c r="I40" s="24"/>
      <c r="J40" s="2"/>
      <c r="K40" s="2"/>
      <c r="L40" s="31">
        <f t="shared" si="11"/>
        <v>100000</v>
      </c>
      <c r="M40" s="32">
        <f t="shared" si="12"/>
      </c>
      <c r="N40" s="24"/>
      <c r="O40" s="2"/>
      <c r="P40" s="2"/>
      <c r="Q40" s="21">
        <f t="shared" si="13"/>
        <v>100000</v>
      </c>
      <c r="R40" s="25">
        <f t="shared" si="14"/>
      </c>
      <c r="S40" s="24"/>
      <c r="T40" s="2"/>
      <c r="U40" s="2"/>
      <c r="V40" s="31">
        <f t="shared" si="15"/>
        <v>100000</v>
      </c>
      <c r="W40" s="32">
        <f t="shared" si="16"/>
      </c>
      <c r="X40" s="24"/>
      <c r="Y40" s="2"/>
      <c r="Z40" s="2"/>
      <c r="AA40" s="31">
        <f t="shared" si="17"/>
        <v>100000</v>
      </c>
      <c r="AB40" s="32">
        <f t="shared" si="18"/>
      </c>
      <c r="AC40" s="24"/>
      <c r="AD40" s="2"/>
      <c r="AE40" s="2"/>
      <c r="AF40" s="21">
        <f t="shared" si="19"/>
        <v>100000</v>
      </c>
      <c r="AG40" s="25">
        <f t="shared" si="20"/>
      </c>
      <c r="AH40" s="24"/>
      <c r="AI40" s="2"/>
      <c r="AJ40" s="2"/>
      <c r="AK40" s="31">
        <f t="shared" si="21"/>
        <v>100000</v>
      </c>
      <c r="AL40" s="32">
        <f t="shared" si="22"/>
      </c>
      <c r="AM40" s="24"/>
      <c r="AN40" s="2"/>
      <c r="AO40" s="2"/>
      <c r="AP40" s="31">
        <f t="shared" si="23"/>
        <v>100000</v>
      </c>
      <c r="AQ40" s="32">
        <f t="shared" si="24"/>
      </c>
      <c r="AR40" s="24"/>
      <c r="AS40" s="2"/>
      <c r="AT40" s="2"/>
      <c r="AU40" s="21">
        <f t="shared" si="25"/>
        <v>100000</v>
      </c>
      <c r="AV40" s="25">
        <f t="shared" si="26"/>
      </c>
      <c r="AW40" s="22"/>
      <c r="AX40" s="18"/>
      <c r="AY40" s="18"/>
      <c r="AZ40" s="3">
        <f t="shared" si="6"/>
        <v>100000</v>
      </c>
      <c r="BA40" s="23">
        <f t="shared" si="27"/>
      </c>
      <c r="BB40" s="30">
        <f t="shared" si="7"/>
        <v>200000</v>
      </c>
      <c r="BC40" s="37">
        <f t="shared" si="28"/>
      </c>
      <c r="BD40" s="34">
        <f t="shared" si="29"/>
        <v>0</v>
      </c>
      <c r="BE40" s="32">
        <f t="shared" si="30"/>
      </c>
      <c r="BF40" s="35">
        <f t="shared" si="8"/>
        <v>0</v>
      </c>
      <c r="BG40" s="25">
        <f t="shared" si="31"/>
      </c>
    </row>
    <row r="41" spans="1:59" ht="12.75">
      <c r="A41" s="41"/>
      <c r="B41" s="20">
        <v>18</v>
      </c>
      <c r="C41" s="27"/>
      <c r="D41" s="22"/>
      <c r="E41" s="18"/>
      <c r="F41" s="18"/>
      <c r="G41" s="3">
        <f t="shared" si="9"/>
        <v>0</v>
      </c>
      <c r="H41" s="33">
        <f t="shared" si="10"/>
      </c>
      <c r="I41" s="24"/>
      <c r="J41" s="2"/>
      <c r="K41" s="2"/>
      <c r="L41" s="31">
        <f t="shared" si="11"/>
        <v>100000</v>
      </c>
      <c r="M41" s="32">
        <f t="shared" si="12"/>
      </c>
      <c r="N41" s="24"/>
      <c r="O41" s="2"/>
      <c r="P41" s="2"/>
      <c r="Q41" s="21">
        <f t="shared" si="13"/>
        <v>100000</v>
      </c>
      <c r="R41" s="25">
        <f t="shared" si="14"/>
      </c>
      <c r="S41" s="24"/>
      <c r="T41" s="2"/>
      <c r="U41" s="2"/>
      <c r="V41" s="31">
        <f t="shared" si="15"/>
        <v>100000</v>
      </c>
      <c r="W41" s="32">
        <f t="shared" si="16"/>
      </c>
      <c r="X41" s="24"/>
      <c r="Y41" s="2"/>
      <c r="Z41" s="2"/>
      <c r="AA41" s="31">
        <f t="shared" si="17"/>
        <v>100000</v>
      </c>
      <c r="AB41" s="32">
        <f t="shared" si="18"/>
      </c>
      <c r="AC41" s="24"/>
      <c r="AD41" s="2"/>
      <c r="AE41" s="2"/>
      <c r="AF41" s="21">
        <f t="shared" si="19"/>
        <v>100000</v>
      </c>
      <c r="AG41" s="25">
        <f t="shared" si="20"/>
      </c>
      <c r="AH41" s="24"/>
      <c r="AI41" s="2"/>
      <c r="AJ41" s="2"/>
      <c r="AK41" s="31">
        <f t="shared" si="21"/>
        <v>100000</v>
      </c>
      <c r="AL41" s="32">
        <f t="shared" si="22"/>
      </c>
      <c r="AM41" s="24"/>
      <c r="AN41" s="2"/>
      <c r="AO41" s="2"/>
      <c r="AP41" s="31">
        <f t="shared" si="23"/>
        <v>100000</v>
      </c>
      <c r="AQ41" s="32">
        <f t="shared" si="24"/>
      </c>
      <c r="AR41" s="24"/>
      <c r="AS41" s="2"/>
      <c r="AT41" s="2"/>
      <c r="AU41" s="21">
        <f t="shared" si="25"/>
        <v>100000</v>
      </c>
      <c r="AV41" s="25">
        <f t="shared" si="26"/>
      </c>
      <c r="AW41" s="22"/>
      <c r="AX41" s="18"/>
      <c r="AY41" s="18"/>
      <c r="AZ41" s="3">
        <f t="shared" si="6"/>
        <v>100000</v>
      </c>
      <c r="BA41" s="23">
        <f t="shared" si="27"/>
      </c>
      <c r="BB41" s="30">
        <f t="shared" si="7"/>
        <v>200000</v>
      </c>
      <c r="BC41" s="37">
        <f t="shared" si="28"/>
      </c>
      <c r="BD41" s="34">
        <f t="shared" si="29"/>
        <v>0</v>
      </c>
      <c r="BE41" s="32">
        <f t="shared" si="30"/>
      </c>
      <c r="BF41" s="35">
        <f t="shared" si="8"/>
        <v>0</v>
      </c>
      <c r="BG41" s="25">
        <f t="shared" si="31"/>
      </c>
    </row>
    <row r="42" spans="1:59" ht="12.75">
      <c r="A42" s="41"/>
      <c r="B42" s="20">
        <v>19</v>
      </c>
      <c r="C42" s="27"/>
      <c r="D42" s="22"/>
      <c r="E42" s="18"/>
      <c r="F42" s="18"/>
      <c r="G42" s="3">
        <f t="shared" si="9"/>
        <v>0</v>
      </c>
      <c r="H42" s="33">
        <f t="shared" si="10"/>
      </c>
      <c r="I42" s="24"/>
      <c r="J42" s="2"/>
      <c r="K42" s="2"/>
      <c r="L42" s="31">
        <f t="shared" si="11"/>
        <v>100000</v>
      </c>
      <c r="M42" s="32">
        <f t="shared" si="12"/>
      </c>
      <c r="N42" s="24"/>
      <c r="O42" s="2"/>
      <c r="P42" s="2"/>
      <c r="Q42" s="21">
        <f t="shared" si="13"/>
        <v>100000</v>
      </c>
      <c r="R42" s="25">
        <f t="shared" si="14"/>
      </c>
      <c r="S42" s="24"/>
      <c r="T42" s="2"/>
      <c r="U42" s="2"/>
      <c r="V42" s="31">
        <f t="shared" si="15"/>
        <v>100000</v>
      </c>
      <c r="W42" s="32">
        <f t="shared" si="16"/>
      </c>
      <c r="X42" s="24"/>
      <c r="Y42" s="2"/>
      <c r="Z42" s="2"/>
      <c r="AA42" s="31">
        <f t="shared" si="17"/>
        <v>100000</v>
      </c>
      <c r="AB42" s="32">
        <f t="shared" si="18"/>
      </c>
      <c r="AC42" s="24"/>
      <c r="AD42" s="2"/>
      <c r="AE42" s="2"/>
      <c r="AF42" s="21">
        <f t="shared" si="19"/>
        <v>100000</v>
      </c>
      <c r="AG42" s="25">
        <f t="shared" si="20"/>
      </c>
      <c r="AH42" s="24"/>
      <c r="AI42" s="2"/>
      <c r="AJ42" s="2"/>
      <c r="AK42" s="31">
        <f t="shared" si="21"/>
        <v>100000</v>
      </c>
      <c r="AL42" s="32">
        <f t="shared" si="22"/>
      </c>
      <c r="AM42" s="24"/>
      <c r="AN42" s="2"/>
      <c r="AO42" s="2"/>
      <c r="AP42" s="31">
        <f t="shared" si="23"/>
        <v>100000</v>
      </c>
      <c r="AQ42" s="32">
        <f t="shared" si="24"/>
      </c>
      <c r="AR42" s="24"/>
      <c r="AS42" s="2"/>
      <c r="AT42" s="2"/>
      <c r="AU42" s="21">
        <f t="shared" si="25"/>
        <v>100000</v>
      </c>
      <c r="AV42" s="25">
        <f t="shared" si="26"/>
      </c>
      <c r="AW42" s="22"/>
      <c r="AX42" s="18"/>
      <c r="AY42" s="18"/>
      <c r="AZ42" s="3">
        <f t="shared" si="6"/>
        <v>100000</v>
      </c>
      <c r="BA42" s="23">
        <f t="shared" si="27"/>
      </c>
      <c r="BB42" s="30">
        <f t="shared" si="7"/>
        <v>200000</v>
      </c>
      <c r="BC42" s="37">
        <f t="shared" si="28"/>
      </c>
      <c r="BD42" s="34">
        <f t="shared" si="29"/>
        <v>0</v>
      </c>
      <c r="BE42" s="32">
        <f t="shared" si="30"/>
      </c>
      <c r="BF42" s="35">
        <f t="shared" si="8"/>
        <v>0</v>
      </c>
      <c r="BG42" s="25">
        <f t="shared" si="31"/>
      </c>
    </row>
    <row r="43" spans="1:59" ht="12.75">
      <c r="A43" s="41"/>
      <c r="B43" s="20">
        <v>20</v>
      </c>
      <c r="C43" s="27"/>
      <c r="D43" s="22"/>
      <c r="E43" s="18"/>
      <c r="F43" s="18"/>
      <c r="G43" s="3">
        <f t="shared" si="9"/>
        <v>0</v>
      </c>
      <c r="H43" s="33">
        <f t="shared" si="10"/>
      </c>
      <c r="I43" s="24"/>
      <c r="J43" s="2"/>
      <c r="K43" s="2"/>
      <c r="L43" s="31">
        <f t="shared" si="11"/>
        <v>100000</v>
      </c>
      <c r="M43" s="32">
        <f t="shared" si="12"/>
      </c>
      <c r="N43" s="24"/>
      <c r="O43" s="2"/>
      <c r="P43" s="2"/>
      <c r="Q43" s="21">
        <f t="shared" si="13"/>
        <v>100000</v>
      </c>
      <c r="R43" s="25">
        <f t="shared" si="14"/>
      </c>
      <c r="S43" s="24"/>
      <c r="T43" s="2"/>
      <c r="U43" s="2"/>
      <c r="V43" s="31">
        <f t="shared" si="15"/>
        <v>100000</v>
      </c>
      <c r="W43" s="32">
        <f t="shared" si="16"/>
      </c>
      <c r="X43" s="24"/>
      <c r="Y43" s="2"/>
      <c r="Z43" s="2"/>
      <c r="AA43" s="31">
        <f t="shared" si="17"/>
        <v>100000</v>
      </c>
      <c r="AB43" s="32">
        <f t="shared" si="18"/>
      </c>
      <c r="AC43" s="24"/>
      <c r="AD43" s="2"/>
      <c r="AE43" s="2"/>
      <c r="AF43" s="21">
        <f t="shared" si="19"/>
        <v>100000</v>
      </c>
      <c r="AG43" s="25">
        <f t="shared" si="20"/>
      </c>
      <c r="AH43" s="24"/>
      <c r="AI43" s="2"/>
      <c r="AJ43" s="2"/>
      <c r="AK43" s="31">
        <f t="shared" si="21"/>
        <v>100000</v>
      </c>
      <c r="AL43" s="32">
        <f t="shared" si="22"/>
      </c>
      <c r="AM43" s="24"/>
      <c r="AN43" s="2"/>
      <c r="AO43" s="2"/>
      <c r="AP43" s="31">
        <f t="shared" si="23"/>
        <v>100000</v>
      </c>
      <c r="AQ43" s="32">
        <f t="shared" si="24"/>
      </c>
      <c r="AR43" s="24"/>
      <c r="AS43" s="2"/>
      <c r="AT43" s="2"/>
      <c r="AU43" s="21">
        <f t="shared" si="25"/>
        <v>100000</v>
      </c>
      <c r="AV43" s="25">
        <f t="shared" si="26"/>
      </c>
      <c r="AW43" s="22"/>
      <c r="AX43" s="18"/>
      <c r="AY43" s="18"/>
      <c r="AZ43" s="3">
        <f t="shared" si="6"/>
        <v>100000</v>
      </c>
      <c r="BA43" s="23">
        <f t="shared" si="27"/>
      </c>
      <c r="BB43" s="30">
        <f t="shared" si="7"/>
        <v>200000</v>
      </c>
      <c r="BC43" s="37">
        <f t="shared" si="28"/>
      </c>
      <c r="BD43" s="34">
        <f t="shared" si="29"/>
        <v>0</v>
      </c>
      <c r="BE43" s="32">
        <f t="shared" si="30"/>
      </c>
      <c r="BF43" s="35">
        <f t="shared" si="8"/>
        <v>0</v>
      </c>
      <c r="BG43" s="25">
        <f t="shared" si="31"/>
      </c>
    </row>
  </sheetData>
  <mergeCells count="22">
    <mergeCell ref="S1:W1"/>
    <mergeCell ref="X23:AB23"/>
    <mergeCell ref="I1:M1"/>
    <mergeCell ref="I23:M23"/>
    <mergeCell ref="N23:R23"/>
    <mergeCell ref="X1:AB1"/>
    <mergeCell ref="AW23:BA23"/>
    <mergeCell ref="AH1:AL1"/>
    <mergeCell ref="AC1:AG1"/>
    <mergeCell ref="AM23:AQ23"/>
    <mergeCell ref="AH23:AL23"/>
    <mergeCell ref="AC23:AG23"/>
    <mergeCell ref="D1:H1"/>
    <mergeCell ref="A1:A21"/>
    <mergeCell ref="BD23:BE23"/>
    <mergeCell ref="BF23:BG23"/>
    <mergeCell ref="BC22:BG22"/>
    <mergeCell ref="N1:R1"/>
    <mergeCell ref="S23:W23"/>
    <mergeCell ref="A23:A43"/>
    <mergeCell ref="D23:H23"/>
    <mergeCell ref="AR23:AV23"/>
  </mergeCells>
  <printOptions/>
  <pageMargins left="0.43" right="0.46" top="0.5" bottom="0.49" header="0.5" footer="0.5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3"/>
  <sheetViews>
    <sheetView workbookViewId="0" topLeftCell="A1">
      <selection activeCell="A1" sqref="A1:A21"/>
    </sheetView>
  </sheetViews>
  <sheetFormatPr defaultColWidth="9.140625" defaultRowHeight="12.75"/>
  <cols>
    <col min="1" max="2" width="2.8515625" style="1" customWidth="1"/>
    <col min="3" max="3" width="15.28125" style="1" customWidth="1"/>
    <col min="4" max="6" width="2.7109375" style="1" customWidth="1"/>
    <col min="7" max="7" width="0.85546875" style="1" customWidth="1"/>
    <col min="8" max="11" width="2.7109375" style="1" customWidth="1"/>
    <col min="12" max="12" width="0.71875" style="1" customWidth="1"/>
    <col min="13" max="16" width="2.7109375" style="1" customWidth="1"/>
    <col min="17" max="17" width="0.71875" style="1" customWidth="1"/>
    <col min="18" max="21" width="2.7109375" style="1" customWidth="1"/>
    <col min="22" max="22" width="0.71875" style="1" customWidth="1"/>
    <col min="23" max="26" width="2.7109375" style="1" customWidth="1"/>
    <col min="27" max="27" width="0.71875" style="1" customWidth="1"/>
    <col min="28" max="28" width="3.00390625" style="1" customWidth="1"/>
    <col min="29" max="31" width="2.7109375" style="1" customWidth="1"/>
    <col min="32" max="32" width="0.71875" style="1" customWidth="1"/>
    <col min="33" max="36" width="2.7109375" style="1" customWidth="1"/>
    <col min="37" max="37" width="0.71875" style="1" customWidth="1"/>
    <col min="38" max="38" width="2.7109375" style="1" customWidth="1"/>
    <col min="39" max="39" width="1.28515625" style="1" customWidth="1"/>
    <col min="40" max="40" width="10.421875" style="1" customWidth="1"/>
    <col min="41" max="41" width="10.00390625" style="1" customWidth="1"/>
    <col min="42" max="42" width="5.28125" style="1" customWidth="1"/>
    <col min="43" max="43" width="9.140625" style="1" customWidth="1"/>
    <col min="44" max="44" width="4.57421875" style="1" customWidth="1"/>
    <col min="45" max="16384" width="9.140625" style="1" customWidth="1"/>
  </cols>
  <sheetData>
    <row r="1" spans="1:39" ht="22.5" customHeight="1">
      <c r="A1" s="41" t="s">
        <v>34</v>
      </c>
      <c r="B1" s="19" t="s">
        <v>1</v>
      </c>
      <c r="C1" s="26" t="s">
        <v>0</v>
      </c>
      <c r="D1" s="38" t="s">
        <v>7</v>
      </c>
      <c r="E1" s="39"/>
      <c r="F1" s="39"/>
      <c r="G1" s="39"/>
      <c r="H1" s="40"/>
      <c r="I1" s="44" t="s">
        <v>27</v>
      </c>
      <c r="J1" s="50"/>
      <c r="K1" s="50"/>
      <c r="L1" s="50"/>
      <c r="M1" s="45"/>
      <c r="N1" s="38" t="s">
        <v>7</v>
      </c>
      <c r="O1" s="39"/>
      <c r="P1" s="39"/>
      <c r="Q1" s="39"/>
      <c r="R1" s="40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M1" s="8"/>
    </row>
    <row r="2" spans="1:39" ht="12.75">
      <c r="A2" s="41"/>
      <c r="B2" s="20">
        <v>1</v>
      </c>
      <c r="C2" s="27" t="s">
        <v>43</v>
      </c>
      <c r="D2" s="22">
        <v>19</v>
      </c>
      <c r="E2" s="18">
        <v>13</v>
      </c>
      <c r="F2" s="18">
        <v>0</v>
      </c>
      <c r="G2" s="3">
        <f>F2+60*E2+3600*D2</f>
        <v>69180</v>
      </c>
      <c r="H2" s="33">
        <f>IF(G2&lt;&gt;0,1+COUNTIF(G$2:G$21,"&lt;"&amp;G2)-COUNTIF(G$2:G$21,"="&amp;0),"")</f>
        <v>1</v>
      </c>
      <c r="I2" s="24">
        <v>19</v>
      </c>
      <c r="J2" s="2">
        <v>32</v>
      </c>
      <c r="K2" s="2">
        <v>6</v>
      </c>
      <c r="L2" s="21">
        <f>IF(K2+60*J2+3600*I2&gt;0,K2+60*J2+3600*I2-$G2,100000)</f>
        <v>1146</v>
      </c>
      <c r="M2" s="25">
        <f aca="true" t="shared" si="0" ref="M2:M21">IF(L2&lt;&gt;100000,1+COUNTIF(L$2:L$21,"&lt;"&amp;L2),"")</f>
        <v>2</v>
      </c>
      <c r="N2" s="22">
        <v>19</v>
      </c>
      <c r="O2" s="18">
        <v>42</v>
      </c>
      <c r="P2" s="18">
        <v>33</v>
      </c>
      <c r="Q2" s="3">
        <f aca="true" t="shared" si="1" ref="Q2:Q21">IF(P2+60*O2+3600*N2&gt;0,P2+60*O2+3600*N2-$G2,100000)</f>
        <v>1773</v>
      </c>
      <c r="R2" s="23">
        <f aca="true" t="shared" si="2" ref="R2:R21">IF(Q2&lt;&gt;100000,1+COUNTIF(Q$2:Q$21,"&lt;"&amp;Q2),"")</f>
        <v>2</v>
      </c>
      <c r="S2" s="8" t="s">
        <v>50</v>
      </c>
      <c r="T2" s="8"/>
      <c r="U2" s="8"/>
      <c r="V2" s="17"/>
      <c r="W2" s="30"/>
      <c r="X2" s="8"/>
      <c r="Y2" s="8"/>
      <c r="Z2" s="8"/>
      <c r="AA2" s="17"/>
      <c r="AB2" s="30"/>
      <c r="AC2" s="8"/>
      <c r="AD2" s="8"/>
      <c r="AE2" s="8"/>
      <c r="AF2" s="17"/>
      <c r="AG2" s="30"/>
      <c r="AM2" s="8"/>
    </row>
    <row r="3" spans="1:39" ht="12.75">
      <c r="A3" s="41"/>
      <c r="B3" s="20">
        <v>2</v>
      </c>
      <c r="C3" s="27" t="s">
        <v>11</v>
      </c>
      <c r="D3" s="22">
        <v>19</v>
      </c>
      <c r="E3" s="18">
        <v>16</v>
      </c>
      <c r="F3" s="18">
        <v>0</v>
      </c>
      <c r="G3" s="3">
        <f aca="true" t="shared" si="3" ref="G3:G21">F3+60*E3+3600*D3</f>
        <v>69360</v>
      </c>
      <c r="H3" s="33">
        <f aca="true" t="shared" si="4" ref="H3:H21">IF(G3&lt;&gt;0,1+COUNTIF(G$2:G$21,"&lt;"&amp;G3)-COUNTIF(G$2:G$21,"="&amp;0),"")</f>
        <v>2</v>
      </c>
      <c r="I3" s="24">
        <v>19</v>
      </c>
      <c r="J3" s="2">
        <v>33</v>
      </c>
      <c r="K3" s="2">
        <v>1</v>
      </c>
      <c r="L3" s="21">
        <f aca="true" t="shared" si="5" ref="L3:L21">IF(K3+60*J3+3600*I3&gt;0,K3+60*J3+3600*I3-$G3,100000)</f>
        <v>1021</v>
      </c>
      <c r="M3" s="25">
        <f t="shared" si="0"/>
        <v>1</v>
      </c>
      <c r="N3" s="22">
        <v>19</v>
      </c>
      <c r="O3" s="18">
        <v>43</v>
      </c>
      <c r="P3" s="18">
        <v>19</v>
      </c>
      <c r="Q3" s="3">
        <f t="shared" si="1"/>
        <v>1639</v>
      </c>
      <c r="R3" s="23">
        <f t="shared" si="2"/>
        <v>1</v>
      </c>
      <c r="S3" s="8" t="s">
        <v>51</v>
      </c>
      <c r="T3" s="8"/>
      <c r="U3" s="8"/>
      <c r="V3" s="17"/>
      <c r="W3" s="30"/>
      <c r="X3" s="8"/>
      <c r="Y3" s="8"/>
      <c r="Z3" s="8"/>
      <c r="AA3" s="17"/>
      <c r="AB3" s="30"/>
      <c r="AC3" s="8"/>
      <c r="AD3" s="8"/>
      <c r="AE3" s="8"/>
      <c r="AF3" s="17"/>
      <c r="AG3" s="30"/>
      <c r="AM3" s="8"/>
    </row>
    <row r="4" spans="1:39" ht="12.75">
      <c r="A4" s="41"/>
      <c r="B4" s="20">
        <v>3</v>
      </c>
      <c r="C4" s="27"/>
      <c r="D4" s="22"/>
      <c r="E4" s="18"/>
      <c r="F4" s="18"/>
      <c r="G4" s="3">
        <f t="shared" si="3"/>
        <v>0</v>
      </c>
      <c r="H4" s="33">
        <f t="shared" si="4"/>
      </c>
      <c r="I4" s="24"/>
      <c r="J4" s="2"/>
      <c r="K4" s="2"/>
      <c r="L4" s="21">
        <f t="shared" si="5"/>
        <v>100000</v>
      </c>
      <c r="M4" s="25">
        <f t="shared" si="0"/>
      </c>
      <c r="N4" s="22"/>
      <c r="O4" s="18"/>
      <c r="P4" s="18"/>
      <c r="Q4" s="3">
        <f t="shared" si="1"/>
        <v>100000</v>
      </c>
      <c r="R4" s="23">
        <f t="shared" si="2"/>
      </c>
      <c r="S4" s="8"/>
      <c r="T4" s="8"/>
      <c r="U4" s="8"/>
      <c r="V4" s="17"/>
      <c r="W4" s="30"/>
      <c r="X4" s="8"/>
      <c r="Y4" s="8"/>
      <c r="Z4" s="8"/>
      <c r="AA4" s="17"/>
      <c r="AB4" s="30"/>
      <c r="AC4" s="8"/>
      <c r="AD4" s="8"/>
      <c r="AE4" s="8"/>
      <c r="AF4" s="17"/>
      <c r="AG4" s="30"/>
      <c r="AM4" s="8"/>
    </row>
    <row r="5" spans="1:39" ht="12.75">
      <c r="A5" s="41"/>
      <c r="B5" s="20">
        <v>4</v>
      </c>
      <c r="C5" s="27"/>
      <c r="D5" s="22"/>
      <c r="E5" s="18"/>
      <c r="F5" s="18"/>
      <c r="G5" s="3">
        <f t="shared" si="3"/>
        <v>0</v>
      </c>
      <c r="H5" s="33">
        <f t="shared" si="4"/>
      </c>
      <c r="I5" s="24"/>
      <c r="J5" s="2"/>
      <c r="K5" s="2"/>
      <c r="L5" s="21">
        <f t="shared" si="5"/>
        <v>100000</v>
      </c>
      <c r="M5" s="25">
        <f t="shared" si="0"/>
      </c>
      <c r="N5" s="22"/>
      <c r="O5" s="18"/>
      <c r="P5" s="18"/>
      <c r="Q5" s="3">
        <f t="shared" si="1"/>
        <v>100000</v>
      </c>
      <c r="R5" s="23">
        <f t="shared" si="2"/>
      </c>
      <c r="S5" s="8"/>
      <c r="T5" s="8"/>
      <c r="U5" s="8"/>
      <c r="V5" s="17"/>
      <c r="W5" s="30"/>
      <c r="X5" s="8"/>
      <c r="Y5" s="8"/>
      <c r="Z5" s="8"/>
      <c r="AA5" s="17"/>
      <c r="AB5" s="30"/>
      <c r="AC5" s="8"/>
      <c r="AD5" s="8"/>
      <c r="AE5" s="8"/>
      <c r="AF5" s="17"/>
      <c r="AG5" s="30"/>
      <c r="AM5" s="8"/>
    </row>
    <row r="6" spans="1:39" ht="12.75">
      <c r="A6" s="41"/>
      <c r="B6" s="20">
        <v>5</v>
      </c>
      <c r="C6" s="27"/>
      <c r="D6" s="22"/>
      <c r="E6" s="18"/>
      <c r="F6" s="18"/>
      <c r="G6" s="3">
        <f t="shared" si="3"/>
        <v>0</v>
      </c>
      <c r="H6" s="33">
        <f t="shared" si="4"/>
      </c>
      <c r="I6" s="24"/>
      <c r="J6" s="2"/>
      <c r="K6" s="2"/>
      <c r="L6" s="21">
        <f t="shared" si="5"/>
        <v>100000</v>
      </c>
      <c r="M6" s="25">
        <f t="shared" si="0"/>
      </c>
      <c r="N6" s="22"/>
      <c r="O6" s="18"/>
      <c r="P6" s="18"/>
      <c r="Q6" s="3">
        <f t="shared" si="1"/>
        <v>100000</v>
      </c>
      <c r="R6" s="23">
        <f t="shared" si="2"/>
      </c>
      <c r="S6" s="8"/>
      <c r="T6" s="8"/>
      <c r="U6" s="8"/>
      <c r="V6" s="17"/>
      <c r="W6" s="30"/>
      <c r="X6" s="8"/>
      <c r="Y6" s="8"/>
      <c r="Z6" s="8"/>
      <c r="AA6" s="17"/>
      <c r="AB6" s="30"/>
      <c r="AC6" s="8"/>
      <c r="AD6" s="8"/>
      <c r="AE6" s="8"/>
      <c r="AF6" s="17"/>
      <c r="AG6" s="30"/>
      <c r="AM6" s="8"/>
    </row>
    <row r="7" spans="1:39" ht="12.75">
      <c r="A7" s="41"/>
      <c r="B7" s="20">
        <v>6</v>
      </c>
      <c r="C7" s="27"/>
      <c r="D7" s="22"/>
      <c r="E7" s="18"/>
      <c r="F7" s="18"/>
      <c r="G7" s="3">
        <f t="shared" si="3"/>
        <v>0</v>
      </c>
      <c r="H7" s="33">
        <f t="shared" si="4"/>
      </c>
      <c r="I7" s="24"/>
      <c r="J7" s="2"/>
      <c r="K7" s="2"/>
      <c r="L7" s="21">
        <f t="shared" si="5"/>
        <v>100000</v>
      </c>
      <c r="M7" s="25">
        <f t="shared" si="0"/>
      </c>
      <c r="N7" s="22"/>
      <c r="O7" s="18"/>
      <c r="P7" s="18"/>
      <c r="Q7" s="3">
        <f t="shared" si="1"/>
        <v>100000</v>
      </c>
      <c r="R7" s="23">
        <f t="shared" si="2"/>
      </c>
      <c r="S7" s="8"/>
      <c r="T7" s="8"/>
      <c r="U7" s="8"/>
      <c r="V7" s="17"/>
      <c r="W7" s="30"/>
      <c r="X7" s="8"/>
      <c r="Y7" s="8"/>
      <c r="Z7" s="8"/>
      <c r="AA7" s="17"/>
      <c r="AB7" s="30"/>
      <c r="AC7" s="8"/>
      <c r="AD7" s="8"/>
      <c r="AE7" s="8"/>
      <c r="AF7" s="17"/>
      <c r="AG7" s="30"/>
      <c r="AM7" s="8"/>
    </row>
    <row r="8" spans="1:39" ht="12.75">
      <c r="A8" s="41"/>
      <c r="B8" s="20">
        <v>7</v>
      </c>
      <c r="C8" s="27"/>
      <c r="D8" s="22"/>
      <c r="E8" s="18"/>
      <c r="F8" s="18"/>
      <c r="G8" s="3">
        <f t="shared" si="3"/>
        <v>0</v>
      </c>
      <c r="H8" s="33">
        <f t="shared" si="4"/>
      </c>
      <c r="I8" s="24"/>
      <c r="J8" s="2"/>
      <c r="K8" s="2"/>
      <c r="L8" s="21">
        <f t="shared" si="5"/>
        <v>100000</v>
      </c>
      <c r="M8" s="25">
        <f t="shared" si="0"/>
      </c>
      <c r="N8" s="22"/>
      <c r="O8" s="18"/>
      <c r="P8" s="18"/>
      <c r="Q8" s="3">
        <f t="shared" si="1"/>
        <v>100000</v>
      </c>
      <c r="R8" s="23">
        <f t="shared" si="2"/>
      </c>
      <c r="S8" s="8"/>
      <c r="T8" s="8"/>
      <c r="U8" s="8"/>
      <c r="V8" s="17"/>
      <c r="W8" s="30"/>
      <c r="X8" s="8"/>
      <c r="Y8" s="8"/>
      <c r="Z8" s="8"/>
      <c r="AA8" s="17"/>
      <c r="AB8" s="30"/>
      <c r="AC8" s="8"/>
      <c r="AD8" s="8"/>
      <c r="AE8" s="8"/>
      <c r="AF8" s="17"/>
      <c r="AG8" s="30"/>
      <c r="AM8" s="8"/>
    </row>
    <row r="9" spans="1:39" ht="12.75">
      <c r="A9" s="41"/>
      <c r="B9" s="20">
        <v>8</v>
      </c>
      <c r="C9" s="27"/>
      <c r="D9" s="22"/>
      <c r="E9" s="18"/>
      <c r="F9" s="18"/>
      <c r="G9" s="3">
        <f t="shared" si="3"/>
        <v>0</v>
      </c>
      <c r="H9" s="33">
        <f t="shared" si="4"/>
      </c>
      <c r="I9" s="24"/>
      <c r="J9" s="2"/>
      <c r="K9" s="2"/>
      <c r="L9" s="21">
        <f t="shared" si="5"/>
        <v>100000</v>
      </c>
      <c r="M9" s="25">
        <f t="shared" si="0"/>
      </c>
      <c r="N9" s="22"/>
      <c r="O9" s="18"/>
      <c r="P9" s="18"/>
      <c r="Q9" s="3">
        <f t="shared" si="1"/>
        <v>100000</v>
      </c>
      <c r="R9" s="23">
        <f t="shared" si="2"/>
      </c>
      <c r="S9" s="8"/>
      <c r="T9" s="8"/>
      <c r="U9" s="8"/>
      <c r="V9" s="17"/>
      <c r="W9" s="30"/>
      <c r="X9" s="8"/>
      <c r="Y9" s="8"/>
      <c r="Z9" s="8"/>
      <c r="AA9" s="17"/>
      <c r="AB9" s="30"/>
      <c r="AC9" s="8"/>
      <c r="AD9" s="8"/>
      <c r="AE9" s="8"/>
      <c r="AF9" s="17"/>
      <c r="AG9" s="30"/>
      <c r="AM9" s="8"/>
    </row>
    <row r="10" spans="1:39" ht="12.75">
      <c r="A10" s="41"/>
      <c r="B10" s="20">
        <v>9</v>
      </c>
      <c r="C10" s="27"/>
      <c r="D10" s="22"/>
      <c r="E10" s="18"/>
      <c r="F10" s="18"/>
      <c r="G10" s="3">
        <f t="shared" si="3"/>
        <v>0</v>
      </c>
      <c r="H10" s="33">
        <f t="shared" si="4"/>
      </c>
      <c r="I10" s="24"/>
      <c r="J10" s="2"/>
      <c r="K10" s="2"/>
      <c r="L10" s="21">
        <f t="shared" si="5"/>
        <v>100000</v>
      </c>
      <c r="M10" s="25">
        <f t="shared" si="0"/>
      </c>
      <c r="N10" s="22"/>
      <c r="O10" s="18"/>
      <c r="P10" s="18"/>
      <c r="Q10" s="3">
        <f t="shared" si="1"/>
        <v>100000</v>
      </c>
      <c r="R10" s="23">
        <f t="shared" si="2"/>
      </c>
      <c r="S10" s="8"/>
      <c r="T10" s="8"/>
      <c r="U10" s="8"/>
      <c r="V10" s="17"/>
      <c r="W10" s="30"/>
      <c r="X10" s="8"/>
      <c r="Y10" s="8"/>
      <c r="Z10" s="8"/>
      <c r="AA10" s="17"/>
      <c r="AB10" s="30"/>
      <c r="AC10" s="8"/>
      <c r="AD10" s="8"/>
      <c r="AE10" s="8"/>
      <c r="AF10" s="17"/>
      <c r="AG10" s="30"/>
      <c r="AM10" s="8"/>
    </row>
    <row r="11" spans="1:39" ht="12.75">
      <c r="A11" s="41"/>
      <c r="B11" s="20">
        <v>10</v>
      </c>
      <c r="C11" s="28"/>
      <c r="D11" s="22"/>
      <c r="E11" s="18"/>
      <c r="F11" s="18"/>
      <c r="G11" s="3">
        <f t="shared" si="3"/>
        <v>0</v>
      </c>
      <c r="H11" s="33">
        <f t="shared" si="4"/>
      </c>
      <c r="I11" s="24"/>
      <c r="J11" s="2"/>
      <c r="K11" s="2"/>
      <c r="L11" s="21">
        <f t="shared" si="5"/>
        <v>100000</v>
      </c>
      <c r="M11" s="25">
        <f t="shared" si="0"/>
      </c>
      <c r="N11" s="22"/>
      <c r="O11" s="18"/>
      <c r="P11" s="18"/>
      <c r="Q11" s="3">
        <f t="shared" si="1"/>
        <v>100000</v>
      </c>
      <c r="R11" s="23">
        <f t="shared" si="2"/>
      </c>
      <c r="S11" s="8"/>
      <c r="T11" s="8"/>
      <c r="U11" s="8"/>
      <c r="V11" s="17"/>
      <c r="W11" s="30"/>
      <c r="X11" s="8"/>
      <c r="Y11" s="8"/>
      <c r="Z11" s="8"/>
      <c r="AA11" s="17"/>
      <c r="AB11" s="30"/>
      <c r="AC11" s="8"/>
      <c r="AD11" s="8"/>
      <c r="AE11" s="8"/>
      <c r="AF11" s="17"/>
      <c r="AG11" s="30"/>
      <c r="AM11" s="8"/>
    </row>
    <row r="12" spans="1:39" ht="12.75">
      <c r="A12" s="41"/>
      <c r="B12" s="20">
        <v>11</v>
      </c>
      <c r="C12" s="28"/>
      <c r="D12" s="22"/>
      <c r="E12" s="18"/>
      <c r="F12" s="18"/>
      <c r="G12" s="3">
        <f t="shared" si="3"/>
        <v>0</v>
      </c>
      <c r="H12" s="33">
        <f t="shared" si="4"/>
      </c>
      <c r="I12" s="24"/>
      <c r="J12" s="2"/>
      <c r="K12" s="2"/>
      <c r="L12" s="21">
        <f t="shared" si="5"/>
        <v>100000</v>
      </c>
      <c r="M12" s="25">
        <f t="shared" si="0"/>
      </c>
      <c r="N12" s="22"/>
      <c r="O12" s="18"/>
      <c r="P12" s="18"/>
      <c r="Q12" s="3">
        <f t="shared" si="1"/>
        <v>100000</v>
      </c>
      <c r="R12" s="23">
        <f t="shared" si="2"/>
      </c>
      <c r="S12" s="8"/>
      <c r="T12" s="8"/>
      <c r="U12" s="8"/>
      <c r="V12" s="17"/>
      <c r="W12" s="30"/>
      <c r="X12" s="8"/>
      <c r="Y12" s="8"/>
      <c r="Z12" s="8"/>
      <c r="AA12" s="17"/>
      <c r="AB12" s="30"/>
      <c r="AC12" s="8"/>
      <c r="AD12" s="8"/>
      <c r="AE12" s="8"/>
      <c r="AF12" s="17"/>
      <c r="AG12" s="30"/>
      <c r="AM12" s="8"/>
    </row>
    <row r="13" spans="1:39" ht="12.75">
      <c r="A13" s="41"/>
      <c r="B13" s="20">
        <v>12</v>
      </c>
      <c r="C13" s="27"/>
      <c r="D13" s="22"/>
      <c r="E13" s="18"/>
      <c r="F13" s="18"/>
      <c r="G13" s="3">
        <f t="shared" si="3"/>
        <v>0</v>
      </c>
      <c r="H13" s="33">
        <f t="shared" si="4"/>
      </c>
      <c r="I13" s="24"/>
      <c r="J13" s="2"/>
      <c r="K13" s="2"/>
      <c r="L13" s="21">
        <f t="shared" si="5"/>
        <v>100000</v>
      </c>
      <c r="M13" s="25">
        <f t="shared" si="0"/>
      </c>
      <c r="N13" s="22"/>
      <c r="O13" s="18"/>
      <c r="P13" s="18"/>
      <c r="Q13" s="3">
        <f t="shared" si="1"/>
        <v>100000</v>
      </c>
      <c r="R13" s="23">
        <f t="shared" si="2"/>
      </c>
      <c r="S13" s="8"/>
      <c r="T13" s="8"/>
      <c r="U13" s="8"/>
      <c r="V13" s="17"/>
      <c r="W13" s="30"/>
      <c r="X13" s="8"/>
      <c r="Y13" s="8"/>
      <c r="Z13" s="8"/>
      <c r="AA13" s="17"/>
      <c r="AB13" s="30"/>
      <c r="AC13" s="8"/>
      <c r="AD13" s="8"/>
      <c r="AE13" s="8"/>
      <c r="AF13" s="17"/>
      <c r="AG13" s="30"/>
      <c r="AM13" s="8"/>
    </row>
    <row r="14" spans="1:39" ht="12.75">
      <c r="A14" s="41"/>
      <c r="B14" s="20">
        <v>13</v>
      </c>
      <c r="C14" s="27"/>
      <c r="D14" s="22"/>
      <c r="E14" s="18"/>
      <c r="F14" s="18"/>
      <c r="G14" s="3">
        <f t="shared" si="3"/>
        <v>0</v>
      </c>
      <c r="H14" s="33">
        <f t="shared" si="4"/>
      </c>
      <c r="I14" s="24"/>
      <c r="J14" s="2"/>
      <c r="K14" s="2"/>
      <c r="L14" s="21">
        <f t="shared" si="5"/>
        <v>100000</v>
      </c>
      <c r="M14" s="25">
        <f t="shared" si="0"/>
      </c>
      <c r="N14" s="22"/>
      <c r="O14" s="18"/>
      <c r="P14" s="18"/>
      <c r="Q14" s="3">
        <f t="shared" si="1"/>
        <v>100000</v>
      </c>
      <c r="R14" s="23">
        <f t="shared" si="2"/>
      </c>
      <c r="S14" s="8"/>
      <c r="T14" s="8"/>
      <c r="U14" s="8"/>
      <c r="V14" s="17"/>
      <c r="W14" s="30"/>
      <c r="X14" s="8"/>
      <c r="Y14" s="8"/>
      <c r="Z14" s="8"/>
      <c r="AA14" s="17"/>
      <c r="AB14" s="30"/>
      <c r="AC14" s="8"/>
      <c r="AD14" s="8"/>
      <c r="AE14" s="8"/>
      <c r="AF14" s="17"/>
      <c r="AG14" s="30"/>
      <c r="AM14" s="8"/>
    </row>
    <row r="15" spans="1:39" ht="12.75">
      <c r="A15" s="41"/>
      <c r="B15" s="20">
        <v>14</v>
      </c>
      <c r="C15" s="27"/>
      <c r="D15" s="22"/>
      <c r="E15" s="18"/>
      <c r="F15" s="18"/>
      <c r="G15" s="3">
        <f t="shared" si="3"/>
        <v>0</v>
      </c>
      <c r="H15" s="33">
        <f t="shared" si="4"/>
      </c>
      <c r="I15" s="24"/>
      <c r="J15" s="2"/>
      <c r="K15" s="2"/>
      <c r="L15" s="21">
        <f t="shared" si="5"/>
        <v>100000</v>
      </c>
      <c r="M15" s="25">
        <f t="shared" si="0"/>
      </c>
      <c r="N15" s="22"/>
      <c r="O15" s="18"/>
      <c r="P15" s="18"/>
      <c r="Q15" s="3">
        <f t="shared" si="1"/>
        <v>100000</v>
      </c>
      <c r="R15" s="23">
        <f t="shared" si="2"/>
      </c>
      <c r="S15" s="8"/>
      <c r="T15" s="8"/>
      <c r="U15" s="8"/>
      <c r="V15" s="17"/>
      <c r="W15" s="30"/>
      <c r="X15" s="8"/>
      <c r="Y15" s="8"/>
      <c r="Z15" s="8"/>
      <c r="AA15" s="17"/>
      <c r="AB15" s="30"/>
      <c r="AC15" s="8"/>
      <c r="AD15" s="8"/>
      <c r="AE15" s="8"/>
      <c r="AF15" s="17"/>
      <c r="AG15" s="30"/>
      <c r="AM15" s="8"/>
    </row>
    <row r="16" spans="1:39" ht="12.75">
      <c r="A16" s="41"/>
      <c r="B16" s="20">
        <v>15</v>
      </c>
      <c r="C16" s="27"/>
      <c r="D16" s="22"/>
      <c r="E16" s="18"/>
      <c r="F16" s="18"/>
      <c r="G16" s="3">
        <f t="shared" si="3"/>
        <v>0</v>
      </c>
      <c r="H16" s="33">
        <f t="shared" si="4"/>
      </c>
      <c r="I16" s="24"/>
      <c r="J16" s="2"/>
      <c r="K16" s="2"/>
      <c r="L16" s="21">
        <f t="shared" si="5"/>
        <v>100000</v>
      </c>
      <c r="M16" s="25">
        <f t="shared" si="0"/>
      </c>
      <c r="N16" s="22"/>
      <c r="O16" s="18"/>
      <c r="P16" s="18"/>
      <c r="Q16" s="3">
        <f t="shared" si="1"/>
        <v>100000</v>
      </c>
      <c r="R16" s="23">
        <f t="shared" si="2"/>
      </c>
      <c r="S16" s="8"/>
      <c r="T16" s="8"/>
      <c r="U16" s="8"/>
      <c r="V16" s="17"/>
      <c r="W16" s="30"/>
      <c r="X16" s="8"/>
      <c r="Y16" s="8"/>
      <c r="Z16" s="8"/>
      <c r="AA16" s="17"/>
      <c r="AB16" s="30"/>
      <c r="AC16" s="8"/>
      <c r="AD16" s="8"/>
      <c r="AE16" s="8"/>
      <c r="AF16" s="17"/>
      <c r="AG16" s="30"/>
      <c r="AM16" s="8"/>
    </row>
    <row r="17" spans="1:39" ht="12.75">
      <c r="A17" s="41"/>
      <c r="B17" s="20">
        <v>16</v>
      </c>
      <c r="C17" s="27"/>
      <c r="D17" s="22"/>
      <c r="E17" s="18"/>
      <c r="F17" s="18"/>
      <c r="G17" s="3">
        <f t="shared" si="3"/>
        <v>0</v>
      </c>
      <c r="H17" s="33">
        <f t="shared" si="4"/>
      </c>
      <c r="I17" s="24"/>
      <c r="J17" s="2"/>
      <c r="K17" s="2"/>
      <c r="L17" s="21">
        <f t="shared" si="5"/>
        <v>100000</v>
      </c>
      <c r="M17" s="25">
        <f t="shared" si="0"/>
      </c>
      <c r="N17" s="22"/>
      <c r="O17" s="18"/>
      <c r="P17" s="18"/>
      <c r="Q17" s="3">
        <f t="shared" si="1"/>
        <v>100000</v>
      </c>
      <c r="R17" s="23">
        <f t="shared" si="2"/>
      </c>
      <c r="S17" s="8"/>
      <c r="T17" s="8"/>
      <c r="U17" s="8"/>
      <c r="V17" s="17"/>
      <c r="W17" s="30"/>
      <c r="X17" s="8"/>
      <c r="Y17" s="8"/>
      <c r="Z17" s="8"/>
      <c r="AA17" s="17"/>
      <c r="AB17" s="30"/>
      <c r="AC17" s="8"/>
      <c r="AD17" s="8"/>
      <c r="AE17" s="8"/>
      <c r="AF17" s="17"/>
      <c r="AG17" s="30"/>
      <c r="AM17" s="8"/>
    </row>
    <row r="18" spans="1:39" ht="12.75">
      <c r="A18" s="41"/>
      <c r="B18" s="20">
        <v>17</v>
      </c>
      <c r="C18" s="27"/>
      <c r="D18" s="22"/>
      <c r="E18" s="18"/>
      <c r="F18" s="18"/>
      <c r="G18" s="3">
        <f t="shared" si="3"/>
        <v>0</v>
      </c>
      <c r="H18" s="33">
        <f t="shared" si="4"/>
      </c>
      <c r="I18" s="24"/>
      <c r="J18" s="2"/>
      <c r="K18" s="2"/>
      <c r="L18" s="21">
        <f t="shared" si="5"/>
        <v>100000</v>
      </c>
      <c r="M18" s="25">
        <f t="shared" si="0"/>
      </c>
      <c r="N18" s="22"/>
      <c r="O18" s="18"/>
      <c r="P18" s="18"/>
      <c r="Q18" s="3">
        <f t="shared" si="1"/>
        <v>100000</v>
      </c>
      <c r="R18" s="23">
        <f t="shared" si="2"/>
      </c>
      <c r="S18" s="8"/>
      <c r="T18" s="8"/>
      <c r="U18" s="8"/>
      <c r="V18" s="17"/>
      <c r="W18" s="30"/>
      <c r="X18" s="8"/>
      <c r="Y18" s="8"/>
      <c r="Z18" s="8"/>
      <c r="AA18" s="17"/>
      <c r="AB18" s="30"/>
      <c r="AC18" s="8"/>
      <c r="AD18" s="8"/>
      <c r="AE18" s="8"/>
      <c r="AF18" s="17"/>
      <c r="AG18" s="30"/>
      <c r="AM18" s="8"/>
    </row>
    <row r="19" spans="1:39" ht="12.75">
      <c r="A19" s="41"/>
      <c r="B19" s="20">
        <v>18</v>
      </c>
      <c r="C19" s="27"/>
      <c r="D19" s="22"/>
      <c r="E19" s="18"/>
      <c r="F19" s="18"/>
      <c r="G19" s="3">
        <f t="shared" si="3"/>
        <v>0</v>
      </c>
      <c r="H19" s="33">
        <f t="shared" si="4"/>
      </c>
      <c r="I19" s="24"/>
      <c r="J19" s="2"/>
      <c r="K19" s="2"/>
      <c r="L19" s="21">
        <f t="shared" si="5"/>
        <v>100000</v>
      </c>
      <c r="M19" s="25">
        <f t="shared" si="0"/>
      </c>
      <c r="N19" s="22"/>
      <c r="O19" s="18"/>
      <c r="P19" s="18"/>
      <c r="Q19" s="3">
        <f t="shared" si="1"/>
        <v>100000</v>
      </c>
      <c r="R19" s="23">
        <f t="shared" si="2"/>
      </c>
      <c r="S19" s="8"/>
      <c r="T19" s="8"/>
      <c r="U19" s="8"/>
      <c r="V19" s="17"/>
      <c r="W19" s="30"/>
      <c r="X19" s="8"/>
      <c r="Y19" s="8"/>
      <c r="Z19" s="8"/>
      <c r="AA19" s="17"/>
      <c r="AB19" s="30"/>
      <c r="AC19" s="8"/>
      <c r="AD19" s="8"/>
      <c r="AE19" s="8"/>
      <c r="AF19" s="17"/>
      <c r="AG19" s="30"/>
      <c r="AM19" s="8"/>
    </row>
    <row r="20" spans="1:39" ht="12.75">
      <c r="A20" s="41"/>
      <c r="B20" s="20">
        <v>19</v>
      </c>
      <c r="C20" s="27"/>
      <c r="D20" s="22"/>
      <c r="E20" s="18"/>
      <c r="F20" s="18"/>
      <c r="G20" s="3">
        <f t="shared" si="3"/>
        <v>0</v>
      </c>
      <c r="H20" s="33">
        <f t="shared" si="4"/>
      </c>
      <c r="I20" s="24"/>
      <c r="J20" s="2"/>
      <c r="K20" s="2"/>
      <c r="L20" s="21">
        <f t="shared" si="5"/>
        <v>100000</v>
      </c>
      <c r="M20" s="25">
        <f t="shared" si="0"/>
      </c>
      <c r="N20" s="22"/>
      <c r="O20" s="18"/>
      <c r="P20" s="18"/>
      <c r="Q20" s="3">
        <f t="shared" si="1"/>
        <v>100000</v>
      </c>
      <c r="R20" s="23">
        <f t="shared" si="2"/>
      </c>
      <c r="S20" s="8"/>
      <c r="T20" s="8"/>
      <c r="U20" s="8"/>
      <c r="V20" s="17"/>
      <c r="W20" s="30"/>
      <c r="X20" s="8"/>
      <c r="Y20" s="8"/>
      <c r="Z20" s="8"/>
      <c r="AA20" s="17"/>
      <c r="AB20" s="30"/>
      <c r="AC20" s="8"/>
      <c r="AD20" s="8"/>
      <c r="AE20" s="8"/>
      <c r="AF20" s="17"/>
      <c r="AG20" s="30"/>
      <c r="AM20" s="8"/>
    </row>
    <row r="21" spans="1:39" ht="12.75">
      <c r="A21" s="41"/>
      <c r="B21" s="20">
        <v>20</v>
      </c>
      <c r="C21" s="27"/>
      <c r="D21" s="22"/>
      <c r="E21" s="18"/>
      <c r="F21" s="18"/>
      <c r="G21" s="3">
        <f t="shared" si="3"/>
        <v>0</v>
      </c>
      <c r="H21" s="33">
        <f t="shared" si="4"/>
      </c>
      <c r="I21" s="24"/>
      <c r="J21" s="2"/>
      <c r="K21" s="2"/>
      <c r="L21" s="21">
        <f t="shared" si="5"/>
        <v>100000</v>
      </c>
      <c r="M21" s="25">
        <f t="shared" si="0"/>
      </c>
      <c r="N21" s="22"/>
      <c r="O21" s="18"/>
      <c r="P21" s="18"/>
      <c r="Q21" s="3">
        <f t="shared" si="1"/>
        <v>100000</v>
      </c>
      <c r="R21" s="23">
        <f t="shared" si="2"/>
      </c>
      <c r="S21" s="8"/>
      <c r="T21" s="8"/>
      <c r="U21" s="8"/>
      <c r="V21" s="17"/>
      <c r="W21" s="30"/>
      <c r="X21" s="8"/>
      <c r="Y21" s="8"/>
      <c r="Z21" s="8"/>
      <c r="AA21" s="17"/>
      <c r="AB21" s="30"/>
      <c r="AC21" s="8"/>
      <c r="AD21" s="8"/>
      <c r="AE21" s="8"/>
      <c r="AF21" s="17"/>
      <c r="AG21" s="30"/>
      <c r="AM21" s="8"/>
    </row>
    <row r="22" spans="39:44" ht="12.75">
      <c r="AM22" s="8"/>
      <c r="AN22" s="46" t="s">
        <v>32</v>
      </c>
      <c r="AO22" s="47"/>
      <c r="AP22" s="47"/>
      <c r="AQ22" s="47"/>
      <c r="AR22" s="48"/>
    </row>
    <row r="23" spans="1:44" ht="22.5" customHeight="1">
      <c r="A23" s="41" t="s">
        <v>23</v>
      </c>
      <c r="B23" s="19" t="s">
        <v>1</v>
      </c>
      <c r="C23" s="26" t="s">
        <v>0</v>
      </c>
      <c r="D23" s="38" t="s">
        <v>7</v>
      </c>
      <c r="E23" s="39"/>
      <c r="F23" s="39"/>
      <c r="G23" s="39"/>
      <c r="H23" s="40"/>
      <c r="I23" s="42" t="s">
        <v>24</v>
      </c>
      <c r="J23" s="49"/>
      <c r="K23" s="49"/>
      <c r="L23" s="49"/>
      <c r="M23" s="43"/>
      <c r="N23" s="44" t="s">
        <v>40</v>
      </c>
      <c r="O23" s="50"/>
      <c r="P23" s="50"/>
      <c r="Q23" s="50"/>
      <c r="R23" s="45"/>
      <c r="S23" s="42" t="s">
        <v>14</v>
      </c>
      <c r="T23" s="49"/>
      <c r="U23" s="49"/>
      <c r="V23" s="49"/>
      <c r="W23" s="43"/>
      <c r="X23" s="44" t="s">
        <v>29</v>
      </c>
      <c r="Y23" s="50"/>
      <c r="Z23" s="50"/>
      <c r="AA23" s="50"/>
      <c r="AB23" s="45"/>
      <c r="AC23" s="42" t="s">
        <v>15</v>
      </c>
      <c r="AD23" s="49"/>
      <c r="AE23" s="49"/>
      <c r="AF23" s="49"/>
      <c r="AG23" s="43"/>
      <c r="AH23" s="38" t="s">
        <v>17</v>
      </c>
      <c r="AI23" s="39"/>
      <c r="AJ23" s="39"/>
      <c r="AK23" s="39"/>
      <c r="AL23" s="40"/>
      <c r="AM23" s="29"/>
      <c r="AN23" s="36" t="s">
        <v>33</v>
      </c>
      <c r="AO23" s="42" t="s">
        <v>30</v>
      </c>
      <c r="AP23" s="43"/>
      <c r="AQ23" s="44" t="s">
        <v>31</v>
      </c>
      <c r="AR23" s="45"/>
    </row>
    <row r="24" spans="1:45" ht="12.75">
      <c r="A24" s="41"/>
      <c r="B24" s="20">
        <v>1</v>
      </c>
      <c r="C24" s="27" t="s">
        <v>43</v>
      </c>
      <c r="D24" s="22">
        <v>13</v>
      </c>
      <c r="E24" s="18">
        <v>15</v>
      </c>
      <c r="F24" s="18">
        <v>0</v>
      </c>
      <c r="G24" s="3">
        <f>F24+60*E24+3600*D24</f>
        <v>47700</v>
      </c>
      <c r="H24" s="33">
        <f>IF(G24&lt;&gt;0,1+COUNTIF(G$24:G$43,"&lt;"&amp;G24)-COUNTIF(G$24:G$43,"="&amp;0),"")</f>
        <v>1</v>
      </c>
      <c r="I24" s="24">
        <v>13</v>
      </c>
      <c r="J24" s="2">
        <v>40</v>
      </c>
      <c r="K24" s="2"/>
      <c r="L24" s="31">
        <f>IF(K24+60*J24+3600*I24&gt;0,K24+60*J24+3600*I24-$G24,100000)</f>
        <v>1500</v>
      </c>
      <c r="M24" s="32">
        <f>IF(L24&lt;&gt;100000,1+COUNTIF(L$24:L$43,"&lt;"&amp;L24),"")</f>
        <v>1</v>
      </c>
      <c r="N24" s="24"/>
      <c r="O24" s="2"/>
      <c r="P24" s="2"/>
      <c r="Q24" s="21">
        <f aca="true" t="shared" si="6" ref="Q24:Q29">IF(P24+60*Y24+3600*X24&gt;0,P24+60*Y24+3600*X24-$G24,100000)</f>
        <v>4020</v>
      </c>
      <c r="R24" s="25">
        <f>IF(Q24&lt;&gt;100000,1+COUNTIF(Q$24:Q$43,"&lt;"&amp;Q24),"")</f>
        <v>1</v>
      </c>
      <c r="S24" s="24"/>
      <c r="T24" s="2"/>
      <c r="U24" s="2"/>
      <c r="V24" s="31">
        <f>IF(U24+60*T24+3600*S24&gt;0,U24+60*T24+3600*S24-$G24,100000)</f>
        <v>100000</v>
      </c>
      <c r="W24" s="32">
        <f>IF(V24&lt;&gt;100000,1+COUNTIF(V$24:V$43,"&lt;"&amp;V24),"")</f>
      </c>
      <c r="X24" s="24">
        <v>14</v>
      </c>
      <c r="Y24" s="2">
        <v>22</v>
      </c>
      <c r="Z24" s="2"/>
      <c r="AA24" s="21">
        <f aca="true" t="shared" si="7" ref="AA24:AA29">IF(Z24+60*AI24+3600*AH24&gt;0,Z24+60*AI24+3600*AH24-$G24,100000)</f>
        <v>15900</v>
      </c>
      <c r="AB24" s="25">
        <v>1</v>
      </c>
      <c r="AC24" s="24"/>
      <c r="AD24" s="2"/>
      <c r="AE24" s="2"/>
      <c r="AF24" s="31">
        <f>IF(AE24+60*AD24+3600*AC24&gt;0,AE24+60*AD24+3600*AC24-$G24,100000)</f>
        <v>100000</v>
      </c>
      <c r="AG24" s="32">
        <f>IF(AF24&lt;&gt;100000,1+COUNTIF(AF$24:AF$43,"&lt;"&amp;AF24),"")</f>
      </c>
      <c r="AH24" s="22">
        <v>17</v>
      </c>
      <c r="AI24" s="18">
        <v>40</v>
      </c>
      <c r="AJ24" s="18"/>
      <c r="AK24" s="3">
        <f aca="true" t="shared" si="8" ref="AK24:AK43">IF(AJ24+60*AI24+3600*AH24&gt;0,AJ24+60*AI24+3600*AH24-$G24,100000)</f>
        <v>15900</v>
      </c>
      <c r="AL24" s="23">
        <f>IF(AK24&lt;&gt;100000,1+COUNTIF(AK$24:AK$43,"&lt;"&amp;AK24),"")</f>
        <v>1</v>
      </c>
      <c r="AM24" s="30">
        <f aca="true" t="shared" si="9" ref="AM24:AM43">L2+AK24</f>
        <v>17046</v>
      </c>
      <c r="AN24" s="37">
        <f>IF(AM24&lt;100000,1+COUNTIF(AM$24:AM$43,"&lt;"&amp;AM24),"")</f>
        <v>2</v>
      </c>
      <c r="AO24" s="34">
        <f>IF(M24=1,20,IF(M24=2,10,IF(M24=3,5,0)))+IF(W24=1,20,IF(W24=2,10,IF(W24=3,5,0)))+IF(AG24=1,20,IF(AG24=2,10,IF(AG24=3,5,0)))</f>
        <v>20</v>
      </c>
      <c r="AP24" s="32">
        <f>IF(AO24&lt;&gt;0,1+COUNTIF(AO$24:AO$43,"&gt;"&amp;AO24),"")</f>
        <v>1</v>
      </c>
      <c r="AQ24" s="35">
        <f>IF(R24=1,20,IF(R24=2,10,IF(R24=3,5,0)))+IF(AB24=1,20,IF(AB24=2,10,IF(AB24=3,5,0)))+IF(M2=1,20,IF(M2=2,10,IF(M2=3,5,0)))</f>
        <v>50</v>
      </c>
      <c r="AR24" s="25">
        <f>IF(AQ24&lt;&gt;0,1+COUNTIF(AQ$24:AQ$43,"&gt;"&amp;AQ24),"")</f>
        <v>2</v>
      </c>
      <c r="AS24" s="1" t="s">
        <v>45</v>
      </c>
    </row>
    <row r="25" spans="1:45" ht="12.75">
      <c r="A25" s="41"/>
      <c r="B25" s="20">
        <v>2</v>
      </c>
      <c r="C25" s="27" t="s">
        <v>11</v>
      </c>
      <c r="D25" s="22">
        <v>13</v>
      </c>
      <c r="E25" s="18">
        <v>15</v>
      </c>
      <c r="F25" s="18">
        <v>0</v>
      </c>
      <c r="G25" s="3">
        <f aca="true" t="shared" si="10" ref="G25:G43">F25+60*E25+3600*D25</f>
        <v>47700</v>
      </c>
      <c r="H25" s="33">
        <f aca="true" t="shared" si="11" ref="H25:H43">IF(G25&lt;&gt;0,1+COUNTIF(G$24:G$43,"&lt;"&amp;G25)-COUNTIF(G$24:G$43,"="&amp;0),"")</f>
        <v>1</v>
      </c>
      <c r="I25" s="24">
        <v>13</v>
      </c>
      <c r="J25" s="2">
        <v>40</v>
      </c>
      <c r="K25" s="2"/>
      <c r="L25" s="31">
        <f aca="true" t="shared" si="12" ref="L25:L43">IF(K25+60*J25+3600*I25&gt;0,K25+60*J25+3600*I25-$G25,100000)</f>
        <v>1500</v>
      </c>
      <c r="M25" s="32">
        <f aca="true" t="shared" si="13" ref="M25:M43">IF(L25&lt;&gt;100000,1+COUNTIF(L$24:L$43,"&lt;"&amp;L25),"")</f>
        <v>1</v>
      </c>
      <c r="N25" s="24"/>
      <c r="O25" s="2"/>
      <c r="P25" s="2"/>
      <c r="Q25" s="21">
        <f t="shared" si="6"/>
        <v>4020</v>
      </c>
      <c r="R25" s="25">
        <f aca="true" t="shared" si="14" ref="R25:R43">IF(Q25&lt;&gt;100000,1+COUNTIF(Q$24:Q$43,"&lt;"&amp;Q25),"")</f>
        <v>1</v>
      </c>
      <c r="S25" s="24"/>
      <c r="T25" s="2"/>
      <c r="U25" s="2"/>
      <c r="V25" s="31">
        <f aca="true" t="shared" si="15" ref="V25:V43">IF(U25+60*T25+3600*S25&gt;0,U25+60*T25+3600*S25-$G25,100000)</f>
        <v>100000</v>
      </c>
      <c r="W25" s="32">
        <f aca="true" t="shared" si="16" ref="W25:W43">IF(V25&lt;&gt;100000,1+COUNTIF(V$24:V$43,"&lt;"&amp;V25),"")</f>
      </c>
      <c r="X25" s="24">
        <v>14</v>
      </c>
      <c r="Y25" s="2">
        <v>22</v>
      </c>
      <c r="Z25" s="2"/>
      <c r="AA25" s="21">
        <f t="shared" si="7"/>
        <v>15900</v>
      </c>
      <c r="AB25" s="25">
        <v>1</v>
      </c>
      <c r="AC25" s="24"/>
      <c r="AD25" s="2"/>
      <c r="AE25" s="2"/>
      <c r="AF25" s="31">
        <f aca="true" t="shared" si="17" ref="AF25:AF43">IF(AE25+60*AD25+3600*AC25&gt;0,AE25+60*AD25+3600*AC25-$G25,100000)</f>
        <v>100000</v>
      </c>
      <c r="AG25" s="32">
        <f aca="true" t="shared" si="18" ref="AG25:AG43">IF(AF25&lt;&gt;100000,1+COUNTIF(AF$24:AF$43,"&lt;"&amp;AF25),"")</f>
      </c>
      <c r="AH25" s="22">
        <v>17</v>
      </c>
      <c r="AI25" s="18">
        <v>40</v>
      </c>
      <c r="AJ25" s="18"/>
      <c r="AK25" s="3">
        <f t="shared" si="8"/>
        <v>15900</v>
      </c>
      <c r="AL25" s="23">
        <f aca="true" t="shared" si="19" ref="AL25:AL43">IF(AK25&lt;&gt;100000,1+COUNTIF(AK$24:AK$43,"&lt;"&amp;AK25),"")</f>
        <v>1</v>
      </c>
      <c r="AM25" s="30">
        <f t="shared" si="9"/>
        <v>16921</v>
      </c>
      <c r="AN25" s="37">
        <f aca="true" t="shared" si="20" ref="AN25:AN43">IF(AM25&lt;100000,1+COUNTIF(AM$24:AM$43,"&lt;"&amp;AM25),"")</f>
        <v>1</v>
      </c>
      <c r="AO25" s="34">
        <f aca="true" t="shared" si="21" ref="AO25:AO43">IF(M25=1,20,IF(M25=2,10,IF(M25=3,5,0)))+IF(W25=1,20,IF(W25=2,10,IF(W25=3,5,0)))+IF(AG25=1,20,IF(AG25=2,10,IF(AG25=3,5,0)))</f>
        <v>20</v>
      </c>
      <c r="AP25" s="32">
        <f aca="true" t="shared" si="22" ref="AP25:AP43">IF(AO25&lt;&gt;0,1+COUNTIF(AO$24:AO$43,"&gt;"&amp;AO25),"")</f>
        <v>1</v>
      </c>
      <c r="AQ25" s="35">
        <f aca="true" t="shared" si="23" ref="AQ25:AQ43">IF(R25=1,20,IF(R25=2,10,IF(R25=3,5,0)))+IF(AB25=1,20,IF(AB25=2,10,IF(AB25=3,5,0)))+IF(M3=1,20,IF(M3=2,10,IF(M3=3,5,0)))</f>
        <v>60</v>
      </c>
      <c r="AR25" s="25">
        <f aca="true" t="shared" si="24" ref="AR25:AR43">IF(AQ25&lt;&gt;0,1+COUNTIF(AQ$24:AQ$43,"&gt;"&amp;AQ25),"")</f>
        <v>1</v>
      </c>
      <c r="AS25" s="1" t="s">
        <v>44</v>
      </c>
    </row>
    <row r="26" spans="1:45" ht="12.75">
      <c r="A26" s="41"/>
      <c r="B26" s="20">
        <v>3</v>
      </c>
      <c r="C26" s="27" t="s">
        <v>35</v>
      </c>
      <c r="D26" s="22">
        <v>13</v>
      </c>
      <c r="E26" s="18">
        <v>15</v>
      </c>
      <c r="F26" s="18">
        <v>0</v>
      </c>
      <c r="G26" s="3">
        <f t="shared" si="10"/>
        <v>47700</v>
      </c>
      <c r="H26" s="33">
        <f t="shared" si="11"/>
        <v>1</v>
      </c>
      <c r="I26" s="24">
        <v>13</v>
      </c>
      <c r="J26" s="2">
        <v>40</v>
      </c>
      <c r="K26" s="2"/>
      <c r="L26" s="31">
        <f t="shared" si="12"/>
        <v>1500</v>
      </c>
      <c r="M26" s="32">
        <f t="shared" si="13"/>
        <v>1</v>
      </c>
      <c r="N26" s="24"/>
      <c r="O26" s="2"/>
      <c r="P26" s="2"/>
      <c r="Q26" s="21">
        <f t="shared" si="6"/>
        <v>4020</v>
      </c>
      <c r="R26" s="25">
        <f t="shared" si="14"/>
        <v>1</v>
      </c>
      <c r="S26" s="24"/>
      <c r="T26" s="2"/>
      <c r="U26" s="2"/>
      <c r="V26" s="31">
        <f t="shared" si="15"/>
        <v>100000</v>
      </c>
      <c r="W26" s="32">
        <f t="shared" si="16"/>
      </c>
      <c r="X26" s="24">
        <v>14</v>
      </c>
      <c r="Y26" s="2">
        <v>22</v>
      </c>
      <c r="Z26" s="2"/>
      <c r="AA26" s="21">
        <f t="shared" si="7"/>
        <v>15900</v>
      </c>
      <c r="AB26" s="25">
        <v>1</v>
      </c>
      <c r="AC26" s="24"/>
      <c r="AD26" s="2"/>
      <c r="AE26" s="2"/>
      <c r="AF26" s="31">
        <f t="shared" si="17"/>
        <v>100000</v>
      </c>
      <c r="AG26" s="32">
        <f t="shared" si="18"/>
      </c>
      <c r="AH26" s="22">
        <v>17</v>
      </c>
      <c r="AI26" s="18">
        <v>40</v>
      </c>
      <c r="AJ26" s="18"/>
      <c r="AK26" s="3">
        <f t="shared" si="8"/>
        <v>15900</v>
      </c>
      <c r="AL26" s="23">
        <f t="shared" si="19"/>
        <v>1</v>
      </c>
      <c r="AM26" s="30">
        <f t="shared" si="9"/>
        <v>115900</v>
      </c>
      <c r="AN26" s="37">
        <f t="shared" si="20"/>
      </c>
      <c r="AO26" s="34">
        <f t="shared" si="21"/>
        <v>20</v>
      </c>
      <c r="AP26" s="32">
        <f t="shared" si="22"/>
        <v>1</v>
      </c>
      <c r="AQ26" s="35">
        <f t="shared" si="23"/>
        <v>40</v>
      </c>
      <c r="AR26" s="25">
        <f t="shared" si="24"/>
        <v>3</v>
      </c>
      <c r="AS26" s="1" t="s">
        <v>48</v>
      </c>
    </row>
    <row r="27" spans="1:45" ht="12.75">
      <c r="A27" s="41"/>
      <c r="B27" s="20">
        <v>4</v>
      </c>
      <c r="C27" s="27" t="s">
        <v>6</v>
      </c>
      <c r="D27" s="22">
        <v>13</v>
      </c>
      <c r="E27" s="18">
        <v>15</v>
      </c>
      <c r="F27" s="18">
        <v>0</v>
      </c>
      <c r="G27" s="3">
        <f t="shared" si="10"/>
        <v>47700</v>
      </c>
      <c r="H27" s="33">
        <f t="shared" si="11"/>
        <v>1</v>
      </c>
      <c r="I27" s="24">
        <v>13</v>
      </c>
      <c r="J27" s="2">
        <v>40</v>
      </c>
      <c r="K27" s="2"/>
      <c r="L27" s="31">
        <f t="shared" si="12"/>
        <v>1500</v>
      </c>
      <c r="M27" s="32">
        <f t="shared" si="13"/>
        <v>1</v>
      </c>
      <c r="N27" s="24"/>
      <c r="O27" s="2"/>
      <c r="P27" s="2"/>
      <c r="Q27" s="21">
        <f t="shared" si="6"/>
        <v>4020</v>
      </c>
      <c r="R27" s="25">
        <f t="shared" si="14"/>
        <v>1</v>
      </c>
      <c r="S27" s="24"/>
      <c r="T27" s="2"/>
      <c r="U27" s="2"/>
      <c r="V27" s="31">
        <f t="shared" si="15"/>
        <v>100000</v>
      </c>
      <c r="W27" s="32">
        <f t="shared" si="16"/>
      </c>
      <c r="X27" s="24">
        <v>14</v>
      </c>
      <c r="Y27" s="2">
        <v>22</v>
      </c>
      <c r="Z27" s="2"/>
      <c r="AA27" s="21">
        <f t="shared" si="7"/>
        <v>15900</v>
      </c>
      <c r="AB27" s="25">
        <v>1</v>
      </c>
      <c r="AC27" s="24"/>
      <c r="AD27" s="2"/>
      <c r="AE27" s="2"/>
      <c r="AF27" s="31">
        <f t="shared" si="17"/>
        <v>100000</v>
      </c>
      <c r="AG27" s="32">
        <f t="shared" si="18"/>
      </c>
      <c r="AH27" s="22">
        <v>17</v>
      </c>
      <c r="AI27" s="18">
        <v>40</v>
      </c>
      <c r="AJ27" s="18"/>
      <c r="AK27" s="3">
        <f t="shared" si="8"/>
        <v>15900</v>
      </c>
      <c r="AL27" s="23">
        <f t="shared" si="19"/>
        <v>1</v>
      </c>
      <c r="AM27" s="30">
        <f t="shared" si="9"/>
        <v>115900</v>
      </c>
      <c r="AN27" s="37">
        <f t="shared" si="20"/>
      </c>
      <c r="AO27" s="34">
        <f t="shared" si="21"/>
        <v>20</v>
      </c>
      <c r="AP27" s="32">
        <f t="shared" si="22"/>
        <v>1</v>
      </c>
      <c r="AQ27" s="35">
        <f t="shared" si="23"/>
        <v>40</v>
      </c>
      <c r="AR27" s="25">
        <f t="shared" si="24"/>
        <v>3</v>
      </c>
      <c r="AS27" s="1" t="s">
        <v>49</v>
      </c>
    </row>
    <row r="28" spans="1:45" ht="12.75">
      <c r="A28" s="41"/>
      <c r="B28" s="20">
        <v>5</v>
      </c>
      <c r="C28" s="27" t="s">
        <v>10</v>
      </c>
      <c r="D28" s="22">
        <v>13</v>
      </c>
      <c r="E28" s="18">
        <v>15</v>
      </c>
      <c r="F28" s="18">
        <v>0</v>
      </c>
      <c r="G28" s="3">
        <f t="shared" si="10"/>
        <v>47700</v>
      </c>
      <c r="H28" s="33">
        <f t="shared" si="11"/>
        <v>1</v>
      </c>
      <c r="I28" s="24">
        <v>13</v>
      </c>
      <c r="J28" s="2">
        <v>40</v>
      </c>
      <c r="K28" s="2"/>
      <c r="L28" s="31">
        <f t="shared" si="12"/>
        <v>1500</v>
      </c>
      <c r="M28" s="32">
        <f t="shared" si="13"/>
        <v>1</v>
      </c>
      <c r="N28" s="24"/>
      <c r="O28" s="2"/>
      <c r="P28" s="2"/>
      <c r="Q28" s="21">
        <f t="shared" si="6"/>
        <v>4020</v>
      </c>
      <c r="R28" s="25">
        <f t="shared" si="14"/>
        <v>1</v>
      </c>
      <c r="S28" s="24"/>
      <c r="T28" s="2"/>
      <c r="U28" s="2"/>
      <c r="V28" s="31">
        <f t="shared" si="15"/>
        <v>100000</v>
      </c>
      <c r="W28" s="32">
        <f t="shared" si="16"/>
      </c>
      <c r="X28" s="24">
        <v>14</v>
      </c>
      <c r="Y28" s="2">
        <v>22</v>
      </c>
      <c r="Z28" s="2"/>
      <c r="AA28" s="21">
        <f t="shared" si="7"/>
        <v>15900</v>
      </c>
      <c r="AB28" s="25">
        <v>1</v>
      </c>
      <c r="AC28" s="24"/>
      <c r="AD28" s="2"/>
      <c r="AE28" s="2"/>
      <c r="AF28" s="31">
        <f t="shared" si="17"/>
        <v>100000</v>
      </c>
      <c r="AG28" s="32">
        <f t="shared" si="18"/>
      </c>
      <c r="AH28" s="22">
        <v>17</v>
      </c>
      <c r="AI28" s="18">
        <v>40</v>
      </c>
      <c r="AJ28" s="18"/>
      <c r="AK28" s="3">
        <f t="shared" si="8"/>
        <v>15900</v>
      </c>
      <c r="AL28" s="23">
        <f t="shared" si="19"/>
        <v>1</v>
      </c>
      <c r="AM28" s="30">
        <f t="shared" si="9"/>
        <v>115900</v>
      </c>
      <c r="AN28" s="37">
        <f t="shared" si="20"/>
      </c>
      <c r="AO28" s="34">
        <f t="shared" si="21"/>
        <v>20</v>
      </c>
      <c r="AP28" s="32">
        <f t="shared" si="22"/>
        <v>1</v>
      </c>
      <c r="AQ28" s="35">
        <f t="shared" si="23"/>
        <v>40</v>
      </c>
      <c r="AR28" s="25">
        <f t="shared" si="24"/>
        <v>3</v>
      </c>
      <c r="AS28" s="1" t="s">
        <v>46</v>
      </c>
    </row>
    <row r="29" spans="1:45" ht="12.75">
      <c r="A29" s="41"/>
      <c r="B29" s="20">
        <v>6</v>
      </c>
      <c r="C29" s="27" t="s">
        <v>5</v>
      </c>
      <c r="D29" s="22">
        <v>13</v>
      </c>
      <c r="E29" s="18">
        <v>15</v>
      </c>
      <c r="F29" s="18">
        <v>0</v>
      </c>
      <c r="G29" s="3">
        <f>F29+60*E29+3600*D29</f>
        <v>47700</v>
      </c>
      <c r="H29" s="33">
        <f t="shared" si="11"/>
        <v>1</v>
      </c>
      <c r="I29" s="24">
        <v>13</v>
      </c>
      <c r="J29" s="2">
        <v>40</v>
      </c>
      <c r="K29" s="2"/>
      <c r="L29" s="31">
        <f>IF(K29+60*J29+3600*I29&gt;0,K29+60*J29+3600*I29-$G29,100000)</f>
        <v>1500</v>
      </c>
      <c r="M29" s="32">
        <f t="shared" si="13"/>
        <v>1</v>
      </c>
      <c r="N29" s="24"/>
      <c r="O29" s="2"/>
      <c r="P29" s="2"/>
      <c r="Q29" s="21">
        <f t="shared" si="6"/>
        <v>4020</v>
      </c>
      <c r="R29" s="25">
        <f t="shared" si="14"/>
        <v>1</v>
      </c>
      <c r="S29" s="24"/>
      <c r="T29" s="2"/>
      <c r="U29" s="2"/>
      <c r="V29" s="31">
        <f>IF(U29+60*T29+3600*S29&gt;0,U29+60*T29+3600*S29-$G29,100000)</f>
        <v>100000</v>
      </c>
      <c r="W29" s="32">
        <f t="shared" si="16"/>
      </c>
      <c r="X29" s="24">
        <v>14</v>
      </c>
      <c r="Y29" s="2">
        <v>22</v>
      </c>
      <c r="Z29" s="2"/>
      <c r="AA29" s="21">
        <f t="shared" si="7"/>
        <v>15900</v>
      </c>
      <c r="AB29" s="25">
        <v>1</v>
      </c>
      <c r="AC29" s="24"/>
      <c r="AD29" s="2"/>
      <c r="AE29" s="2"/>
      <c r="AF29" s="31">
        <f>IF(AE29+60*AD29+3600*AC29&gt;0,AE29+60*AD29+3600*AC29-$G29,100000)</f>
        <v>100000</v>
      </c>
      <c r="AG29" s="32">
        <f t="shared" si="18"/>
      </c>
      <c r="AH29" s="22">
        <v>17</v>
      </c>
      <c r="AI29" s="18">
        <v>40</v>
      </c>
      <c r="AJ29" s="18"/>
      <c r="AK29" s="3">
        <f>IF(AJ29+60*AI29+3600*AH29&gt;0,AJ29+60*AI29+3600*AH29-$G29,100000)</f>
        <v>15900</v>
      </c>
      <c r="AL29" s="23">
        <f t="shared" si="19"/>
        <v>1</v>
      </c>
      <c r="AM29" s="30">
        <f t="shared" si="9"/>
        <v>115900</v>
      </c>
      <c r="AN29" s="37">
        <f t="shared" si="20"/>
      </c>
      <c r="AO29" s="34">
        <f t="shared" si="21"/>
        <v>20</v>
      </c>
      <c r="AP29" s="32">
        <f t="shared" si="22"/>
        <v>1</v>
      </c>
      <c r="AQ29" s="35">
        <f t="shared" si="23"/>
        <v>40</v>
      </c>
      <c r="AR29" s="25">
        <f t="shared" si="24"/>
        <v>3</v>
      </c>
      <c r="AS29" s="1" t="s">
        <v>47</v>
      </c>
    </row>
    <row r="30" spans="1:44" ht="12.75">
      <c r="A30" s="41"/>
      <c r="B30" s="20">
        <v>7</v>
      </c>
      <c r="C30" s="27"/>
      <c r="D30" s="22"/>
      <c r="E30" s="18"/>
      <c r="F30" s="18"/>
      <c r="G30" s="3">
        <f t="shared" si="10"/>
        <v>0</v>
      </c>
      <c r="H30" s="33">
        <f t="shared" si="11"/>
      </c>
      <c r="I30" s="24"/>
      <c r="J30" s="2"/>
      <c r="K30" s="2"/>
      <c r="L30" s="31">
        <f t="shared" si="12"/>
        <v>100000</v>
      </c>
      <c r="M30" s="32">
        <f t="shared" si="13"/>
      </c>
      <c r="N30" s="24"/>
      <c r="O30" s="2"/>
      <c r="P30" s="2"/>
      <c r="Q30" s="21">
        <f aca="true" t="shared" si="25" ref="Q30:Q43">IF(P30+60*O30+3600*N30&gt;0,P30+60*O30+3600*N30-$G30,100000)</f>
        <v>100000</v>
      </c>
      <c r="R30" s="25">
        <f t="shared" si="14"/>
      </c>
      <c r="S30" s="24"/>
      <c r="T30" s="2"/>
      <c r="U30" s="2"/>
      <c r="V30" s="31">
        <f t="shared" si="15"/>
        <v>100000</v>
      </c>
      <c r="W30" s="32">
        <f t="shared" si="16"/>
      </c>
      <c r="X30" s="24"/>
      <c r="Y30" s="2"/>
      <c r="Z30" s="2"/>
      <c r="AA30" s="21">
        <f aca="true" t="shared" si="26" ref="AA30:AA43">IF(Z30+60*Y30+3600*X30&gt;0,Z30+60*Y30+3600*X30-$G30,100000)</f>
        <v>100000</v>
      </c>
      <c r="AB30" s="25">
        <f aca="true" t="shared" si="27" ref="AB30:AB43">IF(AA30&lt;&gt;100000,1+COUNTIF(AA$24:AA$43,"&lt;"&amp;AA30),"")</f>
      </c>
      <c r="AC30" s="24"/>
      <c r="AD30" s="2"/>
      <c r="AE30" s="2"/>
      <c r="AF30" s="31">
        <f t="shared" si="17"/>
        <v>100000</v>
      </c>
      <c r="AG30" s="32">
        <f t="shared" si="18"/>
      </c>
      <c r="AH30" s="22"/>
      <c r="AI30" s="18"/>
      <c r="AJ30" s="18"/>
      <c r="AK30" s="3">
        <f t="shared" si="8"/>
        <v>100000</v>
      </c>
      <c r="AL30" s="23">
        <f t="shared" si="19"/>
      </c>
      <c r="AM30" s="30">
        <f t="shared" si="9"/>
        <v>200000</v>
      </c>
      <c r="AN30" s="37">
        <f t="shared" si="20"/>
      </c>
      <c r="AO30" s="34">
        <f t="shared" si="21"/>
        <v>0</v>
      </c>
      <c r="AP30" s="32">
        <f t="shared" si="22"/>
      </c>
      <c r="AQ30" s="35">
        <f t="shared" si="23"/>
        <v>0</v>
      </c>
      <c r="AR30" s="25">
        <f t="shared" si="24"/>
      </c>
    </row>
    <row r="31" spans="1:44" ht="12.75">
      <c r="A31" s="41"/>
      <c r="B31" s="20">
        <v>8</v>
      </c>
      <c r="C31" s="27"/>
      <c r="D31" s="22"/>
      <c r="E31" s="18"/>
      <c r="F31" s="18"/>
      <c r="G31" s="3">
        <f t="shared" si="10"/>
        <v>0</v>
      </c>
      <c r="H31" s="33">
        <f t="shared" si="11"/>
      </c>
      <c r="I31" s="24"/>
      <c r="J31" s="2"/>
      <c r="K31" s="2"/>
      <c r="L31" s="31">
        <f t="shared" si="12"/>
        <v>100000</v>
      </c>
      <c r="M31" s="32">
        <f t="shared" si="13"/>
      </c>
      <c r="N31" s="24"/>
      <c r="O31" s="2"/>
      <c r="P31" s="2"/>
      <c r="Q31" s="21">
        <f t="shared" si="25"/>
        <v>100000</v>
      </c>
      <c r="R31" s="25">
        <f t="shared" si="14"/>
      </c>
      <c r="S31" s="24"/>
      <c r="T31" s="2"/>
      <c r="U31" s="2"/>
      <c r="V31" s="31">
        <f t="shared" si="15"/>
        <v>100000</v>
      </c>
      <c r="W31" s="32">
        <f t="shared" si="16"/>
      </c>
      <c r="X31" s="24"/>
      <c r="Y31" s="2"/>
      <c r="Z31" s="2"/>
      <c r="AA31" s="21">
        <f t="shared" si="26"/>
        <v>100000</v>
      </c>
      <c r="AB31" s="25">
        <f t="shared" si="27"/>
      </c>
      <c r="AC31" s="24"/>
      <c r="AD31" s="2"/>
      <c r="AE31" s="2"/>
      <c r="AF31" s="31">
        <f t="shared" si="17"/>
        <v>100000</v>
      </c>
      <c r="AG31" s="32">
        <f t="shared" si="18"/>
      </c>
      <c r="AH31" s="22"/>
      <c r="AI31" s="18"/>
      <c r="AJ31" s="18"/>
      <c r="AK31" s="3">
        <f t="shared" si="8"/>
        <v>100000</v>
      </c>
      <c r="AL31" s="23">
        <f t="shared" si="19"/>
      </c>
      <c r="AM31" s="30">
        <f t="shared" si="9"/>
        <v>200000</v>
      </c>
      <c r="AN31" s="37">
        <f t="shared" si="20"/>
      </c>
      <c r="AO31" s="34">
        <f t="shared" si="21"/>
        <v>0</v>
      </c>
      <c r="AP31" s="32">
        <f t="shared" si="22"/>
      </c>
      <c r="AQ31" s="35">
        <f t="shared" si="23"/>
        <v>0</v>
      </c>
      <c r="AR31" s="25">
        <f t="shared" si="24"/>
      </c>
    </row>
    <row r="32" spans="1:44" ht="12.75">
      <c r="A32" s="41"/>
      <c r="B32" s="20">
        <v>9</v>
      </c>
      <c r="C32" s="27"/>
      <c r="D32" s="22"/>
      <c r="E32" s="18"/>
      <c r="F32" s="18"/>
      <c r="G32" s="3">
        <f t="shared" si="10"/>
        <v>0</v>
      </c>
      <c r="H32" s="33">
        <f t="shared" si="11"/>
      </c>
      <c r="I32" s="24"/>
      <c r="J32" s="2"/>
      <c r="K32" s="2"/>
      <c r="L32" s="31">
        <f t="shared" si="12"/>
        <v>100000</v>
      </c>
      <c r="M32" s="32">
        <f t="shared" si="13"/>
      </c>
      <c r="N32" s="24"/>
      <c r="O32" s="2"/>
      <c r="P32" s="2"/>
      <c r="Q32" s="21">
        <f t="shared" si="25"/>
        <v>100000</v>
      </c>
      <c r="R32" s="25">
        <f t="shared" si="14"/>
      </c>
      <c r="S32" s="24"/>
      <c r="T32" s="2"/>
      <c r="U32" s="2"/>
      <c r="V32" s="31">
        <f t="shared" si="15"/>
        <v>100000</v>
      </c>
      <c r="W32" s="32">
        <f t="shared" si="16"/>
      </c>
      <c r="X32" s="24"/>
      <c r="Y32" s="2"/>
      <c r="Z32" s="2"/>
      <c r="AA32" s="21">
        <f t="shared" si="26"/>
        <v>100000</v>
      </c>
      <c r="AB32" s="25">
        <f t="shared" si="27"/>
      </c>
      <c r="AC32" s="24"/>
      <c r="AD32" s="2"/>
      <c r="AE32" s="2"/>
      <c r="AF32" s="31">
        <f t="shared" si="17"/>
        <v>100000</v>
      </c>
      <c r="AG32" s="32">
        <f t="shared" si="18"/>
      </c>
      <c r="AH32" s="22"/>
      <c r="AI32" s="18"/>
      <c r="AJ32" s="18"/>
      <c r="AK32" s="3">
        <f t="shared" si="8"/>
        <v>100000</v>
      </c>
      <c r="AL32" s="23">
        <f t="shared" si="19"/>
      </c>
      <c r="AM32" s="30">
        <f t="shared" si="9"/>
        <v>200000</v>
      </c>
      <c r="AN32" s="37">
        <f t="shared" si="20"/>
      </c>
      <c r="AO32" s="34">
        <f t="shared" si="21"/>
        <v>0</v>
      </c>
      <c r="AP32" s="32">
        <f t="shared" si="22"/>
      </c>
      <c r="AQ32" s="35">
        <f t="shared" si="23"/>
        <v>0</v>
      </c>
      <c r="AR32" s="25">
        <f t="shared" si="24"/>
      </c>
    </row>
    <row r="33" spans="1:44" ht="12.75">
      <c r="A33" s="41"/>
      <c r="B33" s="20">
        <v>10</v>
      </c>
      <c r="C33" s="27"/>
      <c r="D33" s="22"/>
      <c r="E33" s="18"/>
      <c r="F33" s="18"/>
      <c r="G33" s="3">
        <f t="shared" si="10"/>
        <v>0</v>
      </c>
      <c r="H33" s="33">
        <f t="shared" si="11"/>
      </c>
      <c r="I33" s="24"/>
      <c r="J33" s="2"/>
      <c r="K33" s="2"/>
      <c r="L33" s="31">
        <f t="shared" si="12"/>
        <v>100000</v>
      </c>
      <c r="M33" s="32">
        <f t="shared" si="13"/>
      </c>
      <c r="N33" s="24"/>
      <c r="O33" s="2"/>
      <c r="P33" s="2"/>
      <c r="Q33" s="21">
        <f t="shared" si="25"/>
        <v>100000</v>
      </c>
      <c r="R33" s="25">
        <f t="shared" si="14"/>
      </c>
      <c r="S33" s="24"/>
      <c r="T33" s="2"/>
      <c r="U33" s="2"/>
      <c r="V33" s="31">
        <f t="shared" si="15"/>
        <v>100000</v>
      </c>
      <c r="W33" s="32">
        <f t="shared" si="16"/>
      </c>
      <c r="X33" s="24"/>
      <c r="Y33" s="2"/>
      <c r="Z33" s="2"/>
      <c r="AA33" s="21">
        <f t="shared" si="26"/>
        <v>100000</v>
      </c>
      <c r="AB33" s="25">
        <f t="shared" si="27"/>
      </c>
      <c r="AC33" s="24"/>
      <c r="AD33" s="2"/>
      <c r="AE33" s="2"/>
      <c r="AF33" s="31">
        <f t="shared" si="17"/>
        <v>100000</v>
      </c>
      <c r="AG33" s="32">
        <f t="shared" si="18"/>
      </c>
      <c r="AH33" s="22"/>
      <c r="AI33" s="18"/>
      <c r="AJ33" s="18"/>
      <c r="AK33" s="3">
        <f t="shared" si="8"/>
        <v>100000</v>
      </c>
      <c r="AL33" s="23">
        <f t="shared" si="19"/>
      </c>
      <c r="AM33" s="30">
        <f t="shared" si="9"/>
        <v>200000</v>
      </c>
      <c r="AN33" s="37">
        <f t="shared" si="20"/>
      </c>
      <c r="AO33" s="34">
        <f t="shared" si="21"/>
        <v>0</v>
      </c>
      <c r="AP33" s="32">
        <f t="shared" si="22"/>
      </c>
      <c r="AQ33" s="35">
        <f t="shared" si="23"/>
        <v>0</v>
      </c>
      <c r="AR33" s="25">
        <f t="shared" si="24"/>
      </c>
    </row>
    <row r="34" spans="1:44" ht="12.75">
      <c r="A34" s="41"/>
      <c r="B34" s="20">
        <v>11</v>
      </c>
      <c r="C34" s="27"/>
      <c r="D34" s="22"/>
      <c r="E34" s="18"/>
      <c r="F34" s="18"/>
      <c r="G34" s="3">
        <f t="shared" si="10"/>
        <v>0</v>
      </c>
      <c r="H34" s="33">
        <f t="shared" si="11"/>
      </c>
      <c r="I34" s="24"/>
      <c r="J34" s="2"/>
      <c r="K34" s="2"/>
      <c r="L34" s="31">
        <f t="shared" si="12"/>
        <v>100000</v>
      </c>
      <c r="M34" s="32">
        <f t="shared" si="13"/>
      </c>
      <c r="N34" s="24"/>
      <c r="O34" s="2"/>
      <c r="P34" s="2"/>
      <c r="Q34" s="21">
        <f t="shared" si="25"/>
        <v>100000</v>
      </c>
      <c r="R34" s="25">
        <f t="shared" si="14"/>
      </c>
      <c r="S34" s="24"/>
      <c r="T34" s="2"/>
      <c r="U34" s="2"/>
      <c r="V34" s="31">
        <f t="shared" si="15"/>
        <v>100000</v>
      </c>
      <c r="W34" s="32">
        <f t="shared" si="16"/>
      </c>
      <c r="X34" s="24"/>
      <c r="Y34" s="2"/>
      <c r="Z34" s="2"/>
      <c r="AA34" s="21">
        <f t="shared" si="26"/>
        <v>100000</v>
      </c>
      <c r="AB34" s="25">
        <f t="shared" si="27"/>
      </c>
      <c r="AC34" s="24"/>
      <c r="AD34" s="2"/>
      <c r="AE34" s="2"/>
      <c r="AF34" s="31">
        <f t="shared" si="17"/>
        <v>100000</v>
      </c>
      <c r="AG34" s="32">
        <f t="shared" si="18"/>
      </c>
      <c r="AH34" s="22"/>
      <c r="AI34" s="18"/>
      <c r="AJ34" s="18"/>
      <c r="AK34" s="3">
        <f t="shared" si="8"/>
        <v>100000</v>
      </c>
      <c r="AL34" s="23">
        <f t="shared" si="19"/>
      </c>
      <c r="AM34" s="30">
        <f t="shared" si="9"/>
        <v>200000</v>
      </c>
      <c r="AN34" s="37">
        <f t="shared" si="20"/>
      </c>
      <c r="AO34" s="34">
        <f t="shared" si="21"/>
        <v>0</v>
      </c>
      <c r="AP34" s="32">
        <f t="shared" si="22"/>
      </c>
      <c r="AQ34" s="35">
        <f t="shared" si="23"/>
        <v>0</v>
      </c>
      <c r="AR34" s="25">
        <f t="shared" si="24"/>
      </c>
    </row>
    <row r="35" spans="1:44" ht="12.75">
      <c r="A35" s="41"/>
      <c r="B35" s="20">
        <v>12</v>
      </c>
      <c r="C35" s="27"/>
      <c r="D35" s="22"/>
      <c r="E35" s="18"/>
      <c r="F35" s="18"/>
      <c r="G35" s="3">
        <f t="shared" si="10"/>
        <v>0</v>
      </c>
      <c r="H35" s="33">
        <f t="shared" si="11"/>
      </c>
      <c r="I35" s="24"/>
      <c r="J35" s="2"/>
      <c r="K35" s="2"/>
      <c r="L35" s="31">
        <f t="shared" si="12"/>
        <v>100000</v>
      </c>
      <c r="M35" s="32">
        <f t="shared" si="13"/>
      </c>
      <c r="N35" s="24"/>
      <c r="O35" s="2"/>
      <c r="P35" s="2"/>
      <c r="Q35" s="21">
        <f t="shared" si="25"/>
        <v>100000</v>
      </c>
      <c r="R35" s="25">
        <f t="shared" si="14"/>
      </c>
      <c r="S35" s="24"/>
      <c r="T35" s="2"/>
      <c r="U35" s="2"/>
      <c r="V35" s="31">
        <f t="shared" si="15"/>
        <v>100000</v>
      </c>
      <c r="W35" s="32">
        <f t="shared" si="16"/>
      </c>
      <c r="X35" s="24"/>
      <c r="Y35" s="2"/>
      <c r="Z35" s="2"/>
      <c r="AA35" s="21">
        <f t="shared" si="26"/>
        <v>100000</v>
      </c>
      <c r="AB35" s="25">
        <f t="shared" si="27"/>
      </c>
      <c r="AC35" s="24"/>
      <c r="AD35" s="2"/>
      <c r="AE35" s="2"/>
      <c r="AF35" s="31">
        <f t="shared" si="17"/>
        <v>100000</v>
      </c>
      <c r="AG35" s="32">
        <f t="shared" si="18"/>
      </c>
      <c r="AH35" s="22"/>
      <c r="AI35" s="18"/>
      <c r="AJ35" s="18"/>
      <c r="AK35" s="3">
        <f t="shared" si="8"/>
        <v>100000</v>
      </c>
      <c r="AL35" s="23">
        <f t="shared" si="19"/>
      </c>
      <c r="AM35" s="30">
        <f t="shared" si="9"/>
        <v>200000</v>
      </c>
      <c r="AN35" s="37">
        <f t="shared" si="20"/>
      </c>
      <c r="AO35" s="34">
        <f t="shared" si="21"/>
        <v>0</v>
      </c>
      <c r="AP35" s="32">
        <f t="shared" si="22"/>
      </c>
      <c r="AQ35" s="35">
        <f t="shared" si="23"/>
        <v>0</v>
      </c>
      <c r="AR35" s="25">
        <f t="shared" si="24"/>
      </c>
    </row>
    <row r="36" spans="1:44" ht="12.75">
      <c r="A36" s="41"/>
      <c r="B36" s="20">
        <v>13</v>
      </c>
      <c r="C36" s="27"/>
      <c r="D36" s="22"/>
      <c r="E36" s="18"/>
      <c r="F36" s="18"/>
      <c r="G36" s="3">
        <f t="shared" si="10"/>
        <v>0</v>
      </c>
      <c r="H36" s="33">
        <f t="shared" si="11"/>
      </c>
      <c r="I36" s="24"/>
      <c r="J36" s="2"/>
      <c r="K36" s="2"/>
      <c r="L36" s="31">
        <f t="shared" si="12"/>
        <v>100000</v>
      </c>
      <c r="M36" s="32">
        <f t="shared" si="13"/>
      </c>
      <c r="N36" s="24"/>
      <c r="O36" s="2"/>
      <c r="P36" s="2"/>
      <c r="Q36" s="21">
        <f t="shared" si="25"/>
        <v>100000</v>
      </c>
      <c r="R36" s="25">
        <f t="shared" si="14"/>
      </c>
      <c r="S36" s="24"/>
      <c r="T36" s="2"/>
      <c r="U36" s="2"/>
      <c r="V36" s="31">
        <f t="shared" si="15"/>
        <v>100000</v>
      </c>
      <c r="W36" s="32">
        <f t="shared" si="16"/>
      </c>
      <c r="X36" s="24"/>
      <c r="Y36" s="2"/>
      <c r="Z36" s="2"/>
      <c r="AA36" s="21">
        <f t="shared" si="26"/>
        <v>100000</v>
      </c>
      <c r="AB36" s="25">
        <f t="shared" si="27"/>
      </c>
      <c r="AC36" s="24"/>
      <c r="AD36" s="2"/>
      <c r="AE36" s="2"/>
      <c r="AF36" s="31">
        <f t="shared" si="17"/>
        <v>100000</v>
      </c>
      <c r="AG36" s="32">
        <f t="shared" si="18"/>
      </c>
      <c r="AH36" s="22"/>
      <c r="AI36" s="18"/>
      <c r="AJ36" s="18"/>
      <c r="AK36" s="3">
        <f t="shared" si="8"/>
        <v>100000</v>
      </c>
      <c r="AL36" s="23">
        <f t="shared" si="19"/>
      </c>
      <c r="AM36" s="30">
        <f t="shared" si="9"/>
        <v>200000</v>
      </c>
      <c r="AN36" s="37">
        <f t="shared" si="20"/>
      </c>
      <c r="AO36" s="34">
        <f t="shared" si="21"/>
        <v>0</v>
      </c>
      <c r="AP36" s="32">
        <f t="shared" si="22"/>
      </c>
      <c r="AQ36" s="35">
        <f t="shared" si="23"/>
        <v>0</v>
      </c>
      <c r="AR36" s="25">
        <f t="shared" si="24"/>
      </c>
    </row>
    <row r="37" spans="1:44" ht="12.75">
      <c r="A37" s="41"/>
      <c r="B37" s="20">
        <v>14</v>
      </c>
      <c r="C37" s="27"/>
      <c r="D37" s="22"/>
      <c r="E37" s="18"/>
      <c r="F37" s="18"/>
      <c r="G37" s="3">
        <f t="shared" si="10"/>
        <v>0</v>
      </c>
      <c r="H37" s="33">
        <f t="shared" si="11"/>
      </c>
      <c r="I37" s="24"/>
      <c r="J37" s="2"/>
      <c r="K37" s="2"/>
      <c r="L37" s="31">
        <f t="shared" si="12"/>
        <v>100000</v>
      </c>
      <c r="M37" s="32">
        <f t="shared" si="13"/>
      </c>
      <c r="N37" s="24"/>
      <c r="O37" s="2"/>
      <c r="P37" s="2"/>
      <c r="Q37" s="21">
        <f t="shared" si="25"/>
        <v>100000</v>
      </c>
      <c r="R37" s="25">
        <f t="shared" si="14"/>
      </c>
      <c r="S37" s="24"/>
      <c r="T37" s="2"/>
      <c r="U37" s="2"/>
      <c r="V37" s="31">
        <f t="shared" si="15"/>
        <v>100000</v>
      </c>
      <c r="W37" s="32">
        <f t="shared" si="16"/>
      </c>
      <c r="X37" s="24"/>
      <c r="Y37" s="2"/>
      <c r="Z37" s="2"/>
      <c r="AA37" s="21">
        <f t="shared" si="26"/>
        <v>100000</v>
      </c>
      <c r="AB37" s="25">
        <f t="shared" si="27"/>
      </c>
      <c r="AC37" s="24"/>
      <c r="AD37" s="2"/>
      <c r="AE37" s="2"/>
      <c r="AF37" s="31">
        <f t="shared" si="17"/>
        <v>100000</v>
      </c>
      <c r="AG37" s="32">
        <f t="shared" si="18"/>
      </c>
      <c r="AH37" s="22"/>
      <c r="AI37" s="18"/>
      <c r="AJ37" s="18"/>
      <c r="AK37" s="3">
        <f t="shared" si="8"/>
        <v>100000</v>
      </c>
      <c r="AL37" s="23">
        <f t="shared" si="19"/>
      </c>
      <c r="AM37" s="30">
        <f t="shared" si="9"/>
        <v>200000</v>
      </c>
      <c r="AN37" s="37">
        <f t="shared" si="20"/>
      </c>
      <c r="AO37" s="34">
        <f t="shared" si="21"/>
        <v>0</v>
      </c>
      <c r="AP37" s="32">
        <f t="shared" si="22"/>
      </c>
      <c r="AQ37" s="35">
        <f t="shared" si="23"/>
        <v>0</v>
      </c>
      <c r="AR37" s="25">
        <f t="shared" si="24"/>
      </c>
    </row>
    <row r="38" spans="1:44" ht="12.75">
      <c r="A38" s="41"/>
      <c r="B38" s="20">
        <v>15</v>
      </c>
      <c r="C38" s="27"/>
      <c r="D38" s="22"/>
      <c r="E38" s="18"/>
      <c r="F38" s="18"/>
      <c r="G38" s="3">
        <f t="shared" si="10"/>
        <v>0</v>
      </c>
      <c r="H38" s="33">
        <f t="shared" si="11"/>
      </c>
      <c r="I38" s="24"/>
      <c r="J38" s="2"/>
      <c r="K38" s="2"/>
      <c r="L38" s="31">
        <f t="shared" si="12"/>
        <v>100000</v>
      </c>
      <c r="M38" s="32">
        <f t="shared" si="13"/>
      </c>
      <c r="N38" s="24"/>
      <c r="O38" s="2"/>
      <c r="P38" s="2"/>
      <c r="Q38" s="21">
        <f t="shared" si="25"/>
        <v>100000</v>
      </c>
      <c r="R38" s="25">
        <f t="shared" si="14"/>
      </c>
      <c r="S38" s="24"/>
      <c r="T38" s="2"/>
      <c r="U38" s="2"/>
      <c r="V38" s="31">
        <f t="shared" si="15"/>
        <v>100000</v>
      </c>
      <c r="W38" s="32">
        <f t="shared" si="16"/>
      </c>
      <c r="X38" s="24"/>
      <c r="Y38" s="2"/>
      <c r="Z38" s="2"/>
      <c r="AA38" s="21">
        <f t="shared" si="26"/>
        <v>100000</v>
      </c>
      <c r="AB38" s="25">
        <f t="shared" si="27"/>
      </c>
      <c r="AC38" s="24"/>
      <c r="AD38" s="2"/>
      <c r="AE38" s="2"/>
      <c r="AF38" s="31">
        <f t="shared" si="17"/>
        <v>100000</v>
      </c>
      <c r="AG38" s="32">
        <f t="shared" si="18"/>
      </c>
      <c r="AH38" s="22"/>
      <c r="AI38" s="18"/>
      <c r="AJ38" s="18"/>
      <c r="AK38" s="3">
        <f t="shared" si="8"/>
        <v>100000</v>
      </c>
      <c r="AL38" s="23">
        <f t="shared" si="19"/>
      </c>
      <c r="AM38" s="30">
        <f t="shared" si="9"/>
        <v>200000</v>
      </c>
      <c r="AN38" s="37">
        <f t="shared" si="20"/>
      </c>
      <c r="AO38" s="34">
        <f t="shared" si="21"/>
        <v>0</v>
      </c>
      <c r="AP38" s="32">
        <f t="shared" si="22"/>
      </c>
      <c r="AQ38" s="35">
        <f t="shared" si="23"/>
        <v>0</v>
      </c>
      <c r="AR38" s="25">
        <f t="shared" si="24"/>
      </c>
    </row>
    <row r="39" spans="1:44" ht="12.75">
      <c r="A39" s="41"/>
      <c r="B39" s="20">
        <v>16</v>
      </c>
      <c r="C39" s="27"/>
      <c r="D39" s="22"/>
      <c r="E39" s="18"/>
      <c r="F39" s="18"/>
      <c r="G39" s="3">
        <f t="shared" si="10"/>
        <v>0</v>
      </c>
      <c r="H39" s="33">
        <f t="shared" si="11"/>
      </c>
      <c r="I39" s="24"/>
      <c r="J39" s="2"/>
      <c r="K39" s="2"/>
      <c r="L39" s="31">
        <f t="shared" si="12"/>
        <v>100000</v>
      </c>
      <c r="M39" s="32">
        <f t="shared" si="13"/>
      </c>
      <c r="N39" s="24"/>
      <c r="O39" s="2"/>
      <c r="P39" s="2"/>
      <c r="Q39" s="21">
        <f t="shared" si="25"/>
        <v>100000</v>
      </c>
      <c r="R39" s="25">
        <f t="shared" si="14"/>
      </c>
      <c r="S39" s="24"/>
      <c r="T39" s="2"/>
      <c r="U39" s="2"/>
      <c r="V39" s="31">
        <f t="shared" si="15"/>
        <v>100000</v>
      </c>
      <c r="W39" s="32">
        <f t="shared" si="16"/>
      </c>
      <c r="X39" s="24"/>
      <c r="Y39" s="2"/>
      <c r="Z39" s="2"/>
      <c r="AA39" s="21">
        <f t="shared" si="26"/>
        <v>100000</v>
      </c>
      <c r="AB39" s="25">
        <f t="shared" si="27"/>
      </c>
      <c r="AC39" s="24"/>
      <c r="AD39" s="2"/>
      <c r="AE39" s="2"/>
      <c r="AF39" s="31">
        <f t="shared" si="17"/>
        <v>100000</v>
      </c>
      <c r="AG39" s="32">
        <f t="shared" si="18"/>
      </c>
      <c r="AH39" s="22"/>
      <c r="AI39" s="18"/>
      <c r="AJ39" s="18"/>
      <c r="AK39" s="3">
        <f t="shared" si="8"/>
        <v>100000</v>
      </c>
      <c r="AL39" s="23">
        <f t="shared" si="19"/>
      </c>
      <c r="AM39" s="30">
        <f t="shared" si="9"/>
        <v>200000</v>
      </c>
      <c r="AN39" s="37">
        <f t="shared" si="20"/>
      </c>
      <c r="AO39" s="34">
        <f t="shared" si="21"/>
        <v>0</v>
      </c>
      <c r="AP39" s="32">
        <f t="shared" si="22"/>
      </c>
      <c r="AQ39" s="35">
        <f t="shared" si="23"/>
        <v>0</v>
      </c>
      <c r="AR39" s="25">
        <f t="shared" si="24"/>
      </c>
    </row>
    <row r="40" spans="1:44" ht="12.75">
      <c r="A40" s="41"/>
      <c r="B40" s="20">
        <v>17</v>
      </c>
      <c r="C40" s="27"/>
      <c r="D40" s="22"/>
      <c r="E40" s="18"/>
      <c r="F40" s="18"/>
      <c r="G40" s="3">
        <f t="shared" si="10"/>
        <v>0</v>
      </c>
      <c r="H40" s="33">
        <f t="shared" si="11"/>
      </c>
      <c r="I40" s="24"/>
      <c r="J40" s="2"/>
      <c r="K40" s="2"/>
      <c r="L40" s="31">
        <f t="shared" si="12"/>
        <v>100000</v>
      </c>
      <c r="M40" s="32">
        <f t="shared" si="13"/>
      </c>
      <c r="N40" s="24"/>
      <c r="O40" s="2"/>
      <c r="P40" s="2"/>
      <c r="Q40" s="21">
        <f t="shared" si="25"/>
        <v>100000</v>
      </c>
      <c r="R40" s="25">
        <f t="shared" si="14"/>
      </c>
      <c r="S40" s="24"/>
      <c r="T40" s="2"/>
      <c r="U40" s="2"/>
      <c r="V40" s="31">
        <f t="shared" si="15"/>
        <v>100000</v>
      </c>
      <c r="W40" s="32">
        <f t="shared" si="16"/>
      </c>
      <c r="X40" s="24"/>
      <c r="Y40" s="2"/>
      <c r="Z40" s="2"/>
      <c r="AA40" s="21">
        <f t="shared" si="26"/>
        <v>100000</v>
      </c>
      <c r="AB40" s="25">
        <f t="shared" si="27"/>
      </c>
      <c r="AC40" s="24"/>
      <c r="AD40" s="2"/>
      <c r="AE40" s="2"/>
      <c r="AF40" s="31">
        <f t="shared" si="17"/>
        <v>100000</v>
      </c>
      <c r="AG40" s="32">
        <f t="shared" si="18"/>
      </c>
      <c r="AH40" s="22"/>
      <c r="AI40" s="18"/>
      <c r="AJ40" s="18"/>
      <c r="AK40" s="3">
        <f t="shared" si="8"/>
        <v>100000</v>
      </c>
      <c r="AL40" s="23">
        <f t="shared" si="19"/>
      </c>
      <c r="AM40" s="30">
        <f t="shared" si="9"/>
        <v>200000</v>
      </c>
      <c r="AN40" s="37">
        <f t="shared" si="20"/>
      </c>
      <c r="AO40" s="34">
        <f t="shared" si="21"/>
        <v>0</v>
      </c>
      <c r="AP40" s="32">
        <f t="shared" si="22"/>
      </c>
      <c r="AQ40" s="35">
        <f t="shared" si="23"/>
        <v>0</v>
      </c>
      <c r="AR40" s="25">
        <f t="shared" si="24"/>
      </c>
    </row>
    <row r="41" spans="1:44" ht="12.75">
      <c r="A41" s="41"/>
      <c r="B41" s="20">
        <v>18</v>
      </c>
      <c r="C41" s="27"/>
      <c r="D41" s="22"/>
      <c r="E41" s="18"/>
      <c r="F41" s="18"/>
      <c r="G41" s="3">
        <f t="shared" si="10"/>
        <v>0</v>
      </c>
      <c r="H41" s="33">
        <f t="shared" si="11"/>
      </c>
      <c r="I41" s="24"/>
      <c r="J41" s="2"/>
      <c r="K41" s="2"/>
      <c r="L41" s="31">
        <f t="shared" si="12"/>
        <v>100000</v>
      </c>
      <c r="M41" s="32">
        <f t="shared" si="13"/>
      </c>
      <c r="N41" s="24"/>
      <c r="O41" s="2"/>
      <c r="P41" s="2"/>
      <c r="Q41" s="21">
        <f t="shared" si="25"/>
        <v>100000</v>
      </c>
      <c r="R41" s="25">
        <f t="shared" si="14"/>
      </c>
      <c r="S41" s="24"/>
      <c r="T41" s="2"/>
      <c r="U41" s="2"/>
      <c r="V41" s="31">
        <f t="shared" si="15"/>
        <v>100000</v>
      </c>
      <c r="W41" s="32">
        <f t="shared" si="16"/>
      </c>
      <c r="X41" s="24"/>
      <c r="Y41" s="2"/>
      <c r="Z41" s="2"/>
      <c r="AA41" s="21">
        <f t="shared" si="26"/>
        <v>100000</v>
      </c>
      <c r="AB41" s="25">
        <f t="shared" si="27"/>
      </c>
      <c r="AC41" s="24"/>
      <c r="AD41" s="2"/>
      <c r="AE41" s="2"/>
      <c r="AF41" s="31">
        <f t="shared" si="17"/>
        <v>100000</v>
      </c>
      <c r="AG41" s="32">
        <f t="shared" si="18"/>
      </c>
      <c r="AH41" s="22"/>
      <c r="AI41" s="18"/>
      <c r="AJ41" s="18"/>
      <c r="AK41" s="3">
        <f t="shared" si="8"/>
        <v>100000</v>
      </c>
      <c r="AL41" s="23">
        <f t="shared" si="19"/>
      </c>
      <c r="AM41" s="30">
        <f t="shared" si="9"/>
        <v>200000</v>
      </c>
      <c r="AN41" s="37">
        <f t="shared" si="20"/>
      </c>
      <c r="AO41" s="34">
        <f t="shared" si="21"/>
        <v>0</v>
      </c>
      <c r="AP41" s="32">
        <f t="shared" si="22"/>
      </c>
      <c r="AQ41" s="35">
        <f t="shared" si="23"/>
        <v>0</v>
      </c>
      <c r="AR41" s="25">
        <f t="shared" si="24"/>
      </c>
    </row>
    <row r="42" spans="1:44" ht="12.75">
      <c r="A42" s="41"/>
      <c r="B42" s="20">
        <v>19</v>
      </c>
      <c r="C42" s="27"/>
      <c r="D42" s="22"/>
      <c r="E42" s="18"/>
      <c r="F42" s="18"/>
      <c r="G42" s="3">
        <f t="shared" si="10"/>
        <v>0</v>
      </c>
      <c r="H42" s="33">
        <f t="shared" si="11"/>
      </c>
      <c r="I42" s="24"/>
      <c r="J42" s="2"/>
      <c r="K42" s="2"/>
      <c r="L42" s="31">
        <f t="shared" si="12"/>
        <v>100000</v>
      </c>
      <c r="M42" s="32">
        <f t="shared" si="13"/>
      </c>
      <c r="N42" s="24"/>
      <c r="O42" s="2"/>
      <c r="P42" s="2"/>
      <c r="Q42" s="21">
        <f t="shared" si="25"/>
        <v>100000</v>
      </c>
      <c r="R42" s="25">
        <f t="shared" si="14"/>
      </c>
      <c r="S42" s="24"/>
      <c r="T42" s="2"/>
      <c r="U42" s="2"/>
      <c r="V42" s="31">
        <f t="shared" si="15"/>
        <v>100000</v>
      </c>
      <c r="W42" s="32">
        <f t="shared" si="16"/>
      </c>
      <c r="X42" s="24"/>
      <c r="Y42" s="2"/>
      <c r="Z42" s="2"/>
      <c r="AA42" s="21">
        <f t="shared" si="26"/>
        <v>100000</v>
      </c>
      <c r="AB42" s="25">
        <f t="shared" si="27"/>
      </c>
      <c r="AC42" s="24"/>
      <c r="AD42" s="2"/>
      <c r="AE42" s="2"/>
      <c r="AF42" s="31">
        <f t="shared" si="17"/>
        <v>100000</v>
      </c>
      <c r="AG42" s="32">
        <f t="shared" si="18"/>
      </c>
      <c r="AH42" s="22"/>
      <c r="AI42" s="18"/>
      <c r="AJ42" s="18"/>
      <c r="AK42" s="3">
        <f t="shared" si="8"/>
        <v>100000</v>
      </c>
      <c r="AL42" s="23">
        <f t="shared" si="19"/>
      </c>
      <c r="AM42" s="30">
        <f t="shared" si="9"/>
        <v>200000</v>
      </c>
      <c r="AN42" s="37">
        <f t="shared" si="20"/>
      </c>
      <c r="AO42" s="34">
        <f t="shared" si="21"/>
        <v>0</v>
      </c>
      <c r="AP42" s="32">
        <f t="shared" si="22"/>
      </c>
      <c r="AQ42" s="35">
        <f t="shared" si="23"/>
        <v>0</v>
      </c>
      <c r="AR42" s="25">
        <f t="shared" si="24"/>
      </c>
    </row>
    <row r="43" spans="1:44" ht="12.75">
      <c r="A43" s="41"/>
      <c r="B43" s="20">
        <v>20</v>
      </c>
      <c r="C43" s="27"/>
      <c r="D43" s="22"/>
      <c r="E43" s="18"/>
      <c r="F43" s="18"/>
      <c r="G43" s="3">
        <f t="shared" si="10"/>
        <v>0</v>
      </c>
      <c r="H43" s="33">
        <f t="shared" si="11"/>
      </c>
      <c r="I43" s="24"/>
      <c r="J43" s="2"/>
      <c r="K43" s="2"/>
      <c r="L43" s="31">
        <f t="shared" si="12"/>
        <v>100000</v>
      </c>
      <c r="M43" s="32">
        <f t="shared" si="13"/>
      </c>
      <c r="N43" s="24"/>
      <c r="O43" s="2"/>
      <c r="P43" s="2"/>
      <c r="Q43" s="21">
        <f t="shared" si="25"/>
        <v>100000</v>
      </c>
      <c r="R43" s="25">
        <f t="shared" si="14"/>
      </c>
      <c r="S43" s="24"/>
      <c r="T43" s="2"/>
      <c r="U43" s="2"/>
      <c r="V43" s="31">
        <f t="shared" si="15"/>
        <v>100000</v>
      </c>
      <c r="W43" s="32">
        <f t="shared" si="16"/>
      </c>
      <c r="X43" s="24"/>
      <c r="Y43" s="2"/>
      <c r="Z43" s="2"/>
      <c r="AA43" s="21">
        <f t="shared" si="26"/>
        <v>100000</v>
      </c>
      <c r="AB43" s="25">
        <f t="shared" si="27"/>
      </c>
      <c r="AC43" s="24"/>
      <c r="AD43" s="2"/>
      <c r="AE43" s="2"/>
      <c r="AF43" s="31">
        <f t="shared" si="17"/>
        <v>100000</v>
      </c>
      <c r="AG43" s="32">
        <f t="shared" si="18"/>
      </c>
      <c r="AH43" s="22"/>
      <c r="AI43" s="18"/>
      <c r="AJ43" s="18"/>
      <c r="AK43" s="3">
        <f t="shared" si="8"/>
        <v>100000</v>
      </c>
      <c r="AL43" s="23">
        <f t="shared" si="19"/>
      </c>
      <c r="AM43" s="30">
        <f t="shared" si="9"/>
        <v>200000</v>
      </c>
      <c r="AN43" s="37">
        <f t="shared" si="20"/>
      </c>
      <c r="AO43" s="34">
        <f t="shared" si="21"/>
        <v>0</v>
      </c>
      <c r="AP43" s="32">
        <f t="shared" si="22"/>
      </c>
      <c r="AQ43" s="35">
        <f t="shared" si="23"/>
        <v>0</v>
      </c>
      <c r="AR43" s="25">
        <f t="shared" si="24"/>
      </c>
    </row>
  </sheetData>
  <mergeCells count="18">
    <mergeCell ref="AH23:AL23"/>
    <mergeCell ref="AO23:AP23"/>
    <mergeCell ref="AQ23:AR23"/>
    <mergeCell ref="AN22:AR22"/>
    <mergeCell ref="X23:AB23"/>
    <mergeCell ref="AC23:AG23"/>
    <mergeCell ref="S1:W1"/>
    <mergeCell ref="X1:AB1"/>
    <mergeCell ref="AC1:AG1"/>
    <mergeCell ref="A1:A21"/>
    <mergeCell ref="D1:H1"/>
    <mergeCell ref="I1:M1"/>
    <mergeCell ref="S23:W23"/>
    <mergeCell ref="A23:A43"/>
    <mergeCell ref="D23:H23"/>
    <mergeCell ref="I23:M23"/>
    <mergeCell ref="N23:R23"/>
    <mergeCell ref="N1:R1"/>
  </mergeCells>
  <printOptions/>
  <pageMargins left="0.43" right="0.46" top="0.5" bottom="0.49" header="0.5" footer="0.5"/>
  <pageSetup fitToHeight="1" fitToWidth="1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23"/>
  <sheetViews>
    <sheetView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2.28125" style="0" customWidth="1"/>
    <col min="3" max="3" width="20.7109375" style="0" customWidth="1"/>
    <col min="5" max="5" width="2.28125" style="0" customWidth="1"/>
    <col min="6" max="6" width="20.7109375" style="0" customWidth="1"/>
    <col min="8" max="8" width="2.28125" style="0" customWidth="1"/>
    <col min="9" max="9" width="14.421875" style="0" customWidth="1"/>
    <col min="10" max="10" width="7.28125" style="0" customWidth="1"/>
    <col min="12" max="12" width="2.28125" style="0" customWidth="1"/>
    <col min="13" max="13" width="14.421875" style="0" customWidth="1"/>
    <col min="14" max="14" width="7.28125" style="0" customWidth="1"/>
  </cols>
  <sheetData>
    <row r="1" ht="13.5" thickBot="1"/>
    <row r="2" spans="2:14" ht="13.5" customHeight="1" thickBot="1">
      <c r="B2" s="52" t="s">
        <v>19</v>
      </c>
      <c r="C2" s="53"/>
      <c r="E2" s="52" t="s">
        <v>19</v>
      </c>
      <c r="F2" s="53"/>
      <c r="H2" s="52" t="s">
        <v>19</v>
      </c>
      <c r="I2" s="54"/>
      <c r="J2" s="53"/>
      <c r="L2" s="52" t="s">
        <v>19</v>
      </c>
      <c r="M2" s="54"/>
      <c r="N2" s="53"/>
    </row>
    <row r="3" spans="2:14" ht="12.75" customHeight="1">
      <c r="B3" s="62" t="s">
        <v>26</v>
      </c>
      <c r="C3" s="12" t="s">
        <v>20</v>
      </c>
      <c r="E3" s="62" t="s">
        <v>25</v>
      </c>
      <c r="F3" s="12" t="s">
        <v>20</v>
      </c>
      <c r="H3" s="59" t="s">
        <v>22</v>
      </c>
      <c r="I3" s="10" t="s">
        <v>20</v>
      </c>
      <c r="J3" s="11" t="s">
        <v>21</v>
      </c>
      <c r="L3" s="62" t="s">
        <v>23</v>
      </c>
      <c r="M3" s="10" t="s">
        <v>20</v>
      </c>
      <c r="N3" s="11" t="s">
        <v>21</v>
      </c>
    </row>
    <row r="4" spans="2:14" ht="12.75">
      <c r="B4" s="63"/>
      <c r="C4" s="13" t="s">
        <v>7</v>
      </c>
      <c r="E4" s="63"/>
      <c r="F4" s="13" t="s">
        <v>7</v>
      </c>
      <c r="H4" s="60"/>
      <c r="I4" s="65" t="s">
        <v>7</v>
      </c>
      <c r="J4" s="66"/>
      <c r="L4" s="63"/>
      <c r="M4" s="65" t="s">
        <v>7</v>
      </c>
      <c r="N4" s="66"/>
    </row>
    <row r="5" spans="2:14" ht="12.75">
      <c r="B5" s="63"/>
      <c r="C5" s="14"/>
      <c r="E5" s="63"/>
      <c r="F5" s="14"/>
      <c r="H5" s="60"/>
      <c r="I5" s="4"/>
      <c r="J5" s="9" t="s">
        <v>12</v>
      </c>
      <c r="L5" s="63"/>
      <c r="M5" s="4"/>
      <c r="N5" s="9" t="s">
        <v>12</v>
      </c>
    </row>
    <row r="6" spans="2:14" ht="12.75">
      <c r="B6" s="63"/>
      <c r="C6" s="15" t="s">
        <v>27</v>
      </c>
      <c r="E6" s="63"/>
      <c r="F6" s="13" t="s">
        <v>7</v>
      </c>
      <c r="H6" s="60"/>
      <c r="I6" s="55" t="s">
        <v>36</v>
      </c>
      <c r="J6" s="56"/>
      <c r="L6" s="63"/>
      <c r="M6" s="55" t="s">
        <v>24</v>
      </c>
      <c r="N6" s="56"/>
    </row>
    <row r="7" spans="2:14" ht="13.5" thickBot="1">
      <c r="B7" s="63"/>
      <c r="C7" s="14"/>
      <c r="E7" s="64"/>
      <c r="F7" s="16"/>
      <c r="H7" s="60"/>
      <c r="I7" s="4"/>
      <c r="J7" s="5"/>
      <c r="L7" s="63"/>
      <c r="M7" s="4"/>
      <c r="N7" s="5"/>
    </row>
    <row r="8" spans="2:14" ht="12.75">
      <c r="B8" s="63"/>
      <c r="C8" s="13" t="s">
        <v>7</v>
      </c>
      <c r="H8" s="60"/>
      <c r="I8" s="57" t="s">
        <v>37</v>
      </c>
      <c r="J8" s="58"/>
      <c r="L8" s="63"/>
      <c r="M8" s="57" t="s">
        <v>39</v>
      </c>
      <c r="N8" s="58"/>
    </row>
    <row r="9" spans="2:14" ht="13.5" thickBot="1">
      <c r="B9" s="64"/>
      <c r="C9" s="16"/>
      <c r="H9" s="60"/>
      <c r="I9" s="4"/>
      <c r="J9" s="5"/>
      <c r="L9" s="63"/>
      <c r="M9" s="4"/>
      <c r="N9" s="5"/>
    </row>
    <row r="10" spans="8:14" ht="12.75">
      <c r="H10" s="60"/>
      <c r="I10" s="55" t="s">
        <v>38</v>
      </c>
      <c r="J10" s="56"/>
      <c r="L10" s="63"/>
      <c r="M10" s="55" t="s">
        <v>14</v>
      </c>
      <c r="N10" s="56"/>
    </row>
    <row r="11" spans="8:14" ht="12.75">
      <c r="H11" s="60"/>
      <c r="I11" s="4"/>
      <c r="J11" s="5"/>
      <c r="L11" s="63"/>
      <c r="M11" s="4"/>
      <c r="N11" s="5"/>
    </row>
    <row r="12" spans="8:14" ht="12.75">
      <c r="H12" s="60"/>
      <c r="I12" s="55" t="s">
        <v>14</v>
      </c>
      <c r="J12" s="56"/>
      <c r="L12" s="63"/>
      <c r="M12" s="57" t="s">
        <v>29</v>
      </c>
      <c r="N12" s="58"/>
    </row>
    <row r="13" spans="8:14" ht="12.75">
      <c r="H13" s="60"/>
      <c r="I13" s="4"/>
      <c r="J13" s="5"/>
      <c r="L13" s="63"/>
      <c r="M13" s="4"/>
      <c r="N13" s="5"/>
    </row>
    <row r="14" spans="8:14" ht="12.75">
      <c r="H14" s="60"/>
      <c r="I14" s="57" t="s">
        <v>29</v>
      </c>
      <c r="J14" s="58"/>
      <c r="L14" s="63"/>
      <c r="M14" s="55" t="s">
        <v>15</v>
      </c>
      <c r="N14" s="56"/>
    </row>
    <row r="15" spans="8:14" ht="12.75">
      <c r="H15" s="60"/>
      <c r="I15" s="4"/>
      <c r="J15" s="5"/>
      <c r="L15" s="63"/>
      <c r="M15" s="4"/>
      <c r="N15" s="5"/>
    </row>
    <row r="16" spans="8:14" ht="12.75">
      <c r="H16" s="60"/>
      <c r="I16" s="55" t="s">
        <v>15</v>
      </c>
      <c r="J16" s="56"/>
      <c r="L16" s="63"/>
      <c r="M16" s="67" t="s">
        <v>17</v>
      </c>
      <c r="N16" s="68"/>
    </row>
    <row r="17" spans="8:14" ht="13.5" thickBot="1">
      <c r="H17" s="60"/>
      <c r="I17" s="4"/>
      <c r="J17" s="5"/>
      <c r="L17" s="64"/>
      <c r="M17" s="6"/>
      <c r="N17" s="7"/>
    </row>
    <row r="18" spans="8:10" ht="12.75">
      <c r="H18" s="60"/>
      <c r="I18" s="55" t="s">
        <v>18</v>
      </c>
      <c r="J18" s="56"/>
    </row>
    <row r="19" spans="8:10" ht="12.75">
      <c r="H19" s="60"/>
      <c r="I19" s="4"/>
      <c r="J19" s="5"/>
    </row>
    <row r="20" spans="8:10" ht="12.75">
      <c r="H20" s="60"/>
      <c r="I20" s="57" t="s">
        <v>16</v>
      </c>
      <c r="J20" s="58"/>
    </row>
    <row r="21" spans="8:10" ht="12.75">
      <c r="H21" s="60"/>
      <c r="I21" s="4"/>
      <c r="J21" s="5"/>
    </row>
    <row r="22" spans="8:10" ht="12.75">
      <c r="H22" s="60"/>
      <c r="I22" s="67" t="s">
        <v>17</v>
      </c>
      <c r="J22" s="68"/>
    </row>
    <row r="23" spans="8:10" ht="13.5" thickBot="1">
      <c r="H23" s="61"/>
      <c r="I23" s="6"/>
      <c r="J23" s="7"/>
    </row>
  </sheetData>
  <mergeCells count="25">
    <mergeCell ref="I18:J18"/>
    <mergeCell ref="I22:J22"/>
    <mergeCell ref="I20:J20"/>
    <mergeCell ref="M10:N10"/>
    <mergeCell ref="M14:N14"/>
    <mergeCell ref="I4:J4"/>
    <mergeCell ref="I6:J6"/>
    <mergeCell ref="M16:N16"/>
    <mergeCell ref="M12:N12"/>
    <mergeCell ref="L3:L17"/>
    <mergeCell ref="I14:J14"/>
    <mergeCell ref="L2:N2"/>
    <mergeCell ref="M4:N4"/>
    <mergeCell ref="M6:N6"/>
    <mergeCell ref="M8:N8"/>
    <mergeCell ref="E2:F2"/>
    <mergeCell ref="H2:J2"/>
    <mergeCell ref="B2:C2"/>
    <mergeCell ref="I16:J16"/>
    <mergeCell ref="I8:J8"/>
    <mergeCell ref="I12:J12"/>
    <mergeCell ref="I10:J10"/>
    <mergeCell ref="H3:H23"/>
    <mergeCell ref="B3:B9"/>
    <mergeCell ref="E3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r54529</dc:creator>
  <cp:keywords/>
  <dc:description/>
  <cp:lastModifiedBy>r54529</cp:lastModifiedBy>
  <cp:lastPrinted>2005-09-16T11:21:34Z</cp:lastPrinted>
  <dcterms:created xsi:type="dcterms:W3CDTF">2005-09-12T13:50:18Z</dcterms:created>
  <dcterms:modified xsi:type="dcterms:W3CDTF">2008-06-24T06:31:32Z</dcterms:modified>
  <cp:category/>
  <cp:version/>
  <cp:contentType/>
  <cp:contentStatus/>
</cp:coreProperties>
</file>